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Denne_projektmappe"/>
  <mc:AlternateContent xmlns:mc="http://schemas.openxmlformats.org/markup-compatibility/2006">
    <mc:Choice Requires="x15">
      <x15ac:absPath xmlns:x15ac="http://schemas.microsoft.com/office/spreadsheetml/2010/11/ac" url="K:\_shared\Vareindmeldelsesskema\Vareændringer\Vendor Change Form\"/>
    </mc:Choice>
  </mc:AlternateContent>
  <xr:revisionPtr revIDLastSave="0" documentId="13_ncr:1_{C75C9483-1AE7-4172-8B7C-007D5952D8D1}" xr6:coauthVersionLast="47" xr6:coauthVersionMax="47" xr10:uidLastSave="{00000000-0000-0000-0000-000000000000}"/>
  <bookViews>
    <workbookView xWindow="-120" yWindow="-120" windowWidth="38640" windowHeight="21120" tabRatio="729" xr2:uid="{00000000-000D-0000-FFFF-FFFF00000000}"/>
  </bookViews>
  <sheets>
    <sheet name="Price change" sheetId="3" r:id="rId1"/>
    <sheet name="Unit of measure" sheetId="5" r:id="rId2"/>
    <sheet name="HELP Unit of measure" sheetId="14" state="hidden" r:id="rId3"/>
    <sheet name="GTIN change" sheetId="4" r:id="rId4"/>
    <sheet name="Durability" sheetId="7" r:id="rId5"/>
    <sheet name="Vendor article number" sheetId="18" r:id="rId6"/>
    <sheet name="Pick up address" sheetId="20" r:id="rId7"/>
    <sheet name="Communication" sheetId="21" r:id="rId8"/>
    <sheet name="Liste" sheetId="19" state="hidden" r:id="rId9"/>
    <sheet name="Lists" sheetId="2" state="hidden" r:id="rId10"/>
    <sheet name="Dropdowns" sheetId="12" state="hidden" r:id="rId11"/>
    <sheet name="Durability tabel" sheetId="16" state="hidden" r:id="rId12"/>
  </sheets>
  <externalReferences>
    <externalReference r:id="rId13"/>
  </externalReferences>
  <definedNames>
    <definedName name="PurG">Lists!$C$2:$C$64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0" i="21" l="1"/>
  <c r="A10" i="20" l="1"/>
  <c r="D10" i="18" l="1"/>
  <c r="A10" i="18"/>
  <c r="F11" i="16" l="1"/>
  <c r="F26" i="16"/>
  <c r="F59" i="16"/>
  <c r="F83" i="16"/>
  <c r="F99" i="16"/>
  <c r="F106" i="16"/>
  <c r="F114" i="16"/>
  <c r="F123" i="16"/>
  <c r="F130" i="16"/>
  <c r="F147" i="16"/>
  <c r="F154" i="16"/>
  <c r="F162" i="16"/>
  <c r="F170" i="16"/>
  <c r="F171" i="16"/>
  <c r="F177" i="16"/>
  <c r="F179" i="16"/>
  <c r="F187" i="16"/>
  <c r="F210" i="16"/>
  <c r="F211" i="16"/>
  <c r="F217" i="16"/>
  <c r="F226" i="16"/>
  <c r="F235" i="16"/>
  <c r="F241" i="16"/>
  <c r="F251" i="16"/>
  <c r="F257" i="16"/>
  <c r="F258" i="16"/>
  <c r="F259" i="16"/>
  <c r="F267" i="16"/>
  <c r="F273" i="16"/>
  <c r="F275" i="16"/>
  <c r="F283" i="16"/>
  <c r="F289" i="16"/>
  <c r="F290" i="16"/>
  <c r="F291" i="16"/>
  <c r="F305" i="16"/>
  <c r="F306" i="16"/>
  <c r="F307" i="16"/>
  <c r="F314" i="16"/>
  <c r="F321" i="16"/>
  <c r="F323" i="16"/>
  <c r="F337" i="16"/>
  <c r="F338" i="16"/>
  <c r="F345" i="16"/>
  <c r="F347" i="16"/>
  <c r="F355" i="16"/>
  <c r="F361" i="16"/>
  <c r="F362" i="16"/>
  <c r="F363" i="16"/>
  <c r="F370" i="16"/>
  <c r="F379" i="16"/>
  <c r="F385" i="16"/>
  <c r="F386" i="16"/>
  <c r="F387" i="16"/>
  <c r="F395" i="16"/>
  <c r="F401" i="16"/>
  <c r="F403" i="16"/>
  <c r="F409" i="16"/>
  <c r="F410" i="16"/>
  <c r="F411" i="16"/>
  <c r="F417" i="16"/>
  <c r="F419" i="16"/>
  <c r="F427" i="16"/>
  <c r="F434" i="16"/>
  <c r="F435" i="16"/>
  <c r="F442" i="16"/>
  <c r="F449" i="16"/>
  <c r="F451" i="16"/>
  <c r="F459" i="16"/>
  <c r="F465" i="16"/>
  <c r="F474" i="16"/>
  <c r="F483" i="16"/>
  <c r="F499" i="16"/>
  <c r="F500" i="16"/>
  <c r="F507" i="16"/>
  <c r="F514" i="16"/>
  <c r="F523" i="16"/>
  <c r="F524" i="16"/>
  <c r="F531" i="16"/>
  <c r="F537" i="16"/>
  <c r="F547" i="16"/>
  <c r="F548" i="16"/>
  <c r="F555" i="16"/>
  <c r="F561" i="16"/>
  <c r="F562" i="16"/>
  <c r="F571" i="16"/>
  <c r="F572" i="16"/>
  <c r="F577" i="16"/>
  <c r="F579" i="16"/>
  <c r="F586" i="16"/>
  <c r="F595" i="16"/>
  <c r="F602" i="16"/>
  <c r="F618" i="16"/>
  <c r="F626" i="16"/>
  <c r="F642" i="16"/>
  <c r="F650" i="16"/>
  <c r="F666" i="16"/>
  <c r="F682" i="16"/>
  <c r="F698" i="16"/>
  <c r="F706" i="16"/>
  <c r="F714" i="16"/>
  <c r="F730" i="16"/>
  <c r="F746" i="16"/>
  <c r="F754" i="16"/>
  <c r="F762" i="16"/>
  <c r="F778" i="16"/>
  <c r="F786" i="16"/>
  <c r="F794" i="16"/>
  <c r="F803" i="16"/>
  <c r="F804" i="16"/>
  <c r="F809" i="16"/>
  <c r="F810" i="16"/>
  <c r="F812" i="16"/>
  <c r="F818" i="16"/>
  <c r="F826" i="16"/>
  <c r="F827" i="16"/>
  <c r="F828" i="16"/>
  <c r="F834" i="16"/>
  <c r="F843" i="16"/>
  <c r="F849" i="16"/>
  <c r="F851" i="16"/>
  <c r="F866" i="16"/>
  <c r="F867" i="16"/>
  <c r="F873" i="16"/>
  <c r="F874" i="16"/>
  <c r="F882" i="16"/>
  <c r="F890" i="16"/>
  <c r="F891" i="16"/>
  <c r="F897" i="16"/>
  <c r="F898" i="16"/>
  <c r="F906" i="16"/>
  <c r="F914" i="16"/>
  <c r="F915" i="16"/>
  <c r="F921" i="16"/>
  <c r="F938" i="16"/>
  <c r="F939" i="16"/>
  <c r="F945" i="16"/>
  <c r="F946" i="16"/>
  <c r="F954" i="16"/>
  <c r="F962" i="16"/>
  <c r="F963" i="16"/>
  <c r="F969" i="16"/>
  <c r="F970" i="16"/>
  <c r="F978" i="16"/>
  <c r="F986" i="16"/>
  <c r="F987" i="16"/>
  <c r="F993" i="16"/>
  <c r="F1010" i="16"/>
  <c r="F1011" i="16"/>
  <c r="F1017" i="16"/>
  <c r="F1018" i="16"/>
  <c r="F1026" i="16"/>
  <c r="F1034" i="16"/>
  <c r="F1035" i="16"/>
  <c r="F1041" i="16"/>
  <c r="F1058" i="16"/>
  <c r="F1059" i="16"/>
  <c r="F1065" i="16"/>
  <c r="F1074" i="16"/>
  <c r="F1082" i="16"/>
  <c r="F1083" i="16"/>
  <c r="F1081" i="16"/>
  <c r="F1080" i="16"/>
  <c r="F1079" i="16"/>
  <c r="F1077" i="16"/>
  <c r="F1071" i="16"/>
  <c r="F1070" i="16"/>
  <c r="F1069" i="16"/>
  <c r="F1068" i="16"/>
  <c r="F1064" i="16"/>
  <c r="F1062" i="16"/>
  <c r="F1061" i="16"/>
  <c r="F1060" i="16"/>
  <c r="F1056" i="16"/>
  <c r="F1055" i="16"/>
  <c r="F1054" i="16"/>
  <c r="F1053" i="16"/>
  <c r="F1050" i="16"/>
  <c r="F1048" i="16"/>
  <c r="F1047" i="16"/>
  <c r="F1046" i="16"/>
  <c r="F1045" i="16"/>
  <c r="F1044" i="16"/>
  <c r="F1040" i="16"/>
  <c r="F1038" i="16"/>
  <c r="F1037" i="16"/>
  <c r="F1036" i="16"/>
  <c r="F1033" i="16"/>
  <c r="F1032" i="16"/>
  <c r="F1031" i="16"/>
  <c r="F1029" i="16"/>
  <c r="F1024" i="16"/>
  <c r="F1023" i="16"/>
  <c r="F1022" i="16"/>
  <c r="F1020" i="16"/>
  <c r="F1016" i="16"/>
  <c r="F1015" i="16"/>
  <c r="F1014" i="16"/>
  <c r="F1013" i="16"/>
  <c r="F1012" i="16"/>
  <c r="F1009" i="16"/>
  <c r="F1008" i="16"/>
  <c r="F1007" i="16"/>
  <c r="F1006" i="16"/>
  <c r="F1005" i="16"/>
  <c r="F1002" i="16"/>
  <c r="F1000" i="16"/>
  <c r="F999" i="16"/>
  <c r="F998" i="16"/>
  <c r="F997" i="16"/>
  <c r="F996" i="16"/>
  <c r="F992" i="16"/>
  <c r="F990" i="16"/>
  <c r="F989" i="16"/>
  <c r="F988" i="16"/>
  <c r="F984" i="16"/>
  <c r="F983" i="16"/>
  <c r="F982" i="16"/>
  <c r="F981" i="16"/>
  <c r="F976" i="16"/>
  <c r="F975" i="16"/>
  <c r="F974" i="16"/>
  <c r="F973" i="16"/>
  <c r="F972" i="16"/>
  <c r="F968" i="16"/>
  <c r="F966" i="16"/>
  <c r="F965" i="16"/>
  <c r="F964" i="16"/>
  <c r="F961" i="16"/>
  <c r="F960" i="16"/>
  <c r="F959" i="16"/>
  <c r="F957" i="16"/>
  <c r="F952" i="16"/>
  <c r="F951" i="16"/>
  <c r="F950" i="16"/>
  <c r="F948" i="16"/>
  <c r="F944" i="16"/>
  <c r="F943" i="16"/>
  <c r="F942" i="16"/>
  <c r="F941" i="16"/>
  <c r="F940" i="16"/>
  <c r="F937" i="16"/>
  <c r="F936" i="16"/>
  <c r="F935" i="16"/>
  <c r="F934" i="16"/>
  <c r="F933" i="16"/>
  <c r="F930" i="16"/>
  <c r="F928" i="16"/>
  <c r="F927" i="16"/>
  <c r="F926" i="16"/>
  <c r="F925" i="16"/>
  <c r="F924" i="16"/>
  <c r="F920" i="16"/>
  <c r="F918" i="16"/>
  <c r="F917" i="16"/>
  <c r="F916" i="16"/>
  <c r="F912" i="16"/>
  <c r="F911" i="16"/>
  <c r="F910" i="16"/>
  <c r="F909" i="16"/>
  <c r="F904" i="16"/>
  <c r="F903" i="16"/>
  <c r="F902" i="16"/>
  <c r="F901" i="16"/>
  <c r="F900" i="16"/>
  <c r="F896" i="16"/>
  <c r="F894" i="16"/>
  <c r="F893" i="16"/>
  <c r="F892" i="16"/>
  <c r="F889" i="16"/>
  <c r="F888" i="16"/>
  <c r="F887" i="16"/>
  <c r="F885" i="16"/>
  <c r="F880" i="16"/>
  <c r="F879" i="16"/>
  <c r="F878" i="16"/>
  <c r="F876" i="16"/>
  <c r="F872" i="16"/>
  <c r="F871" i="16"/>
  <c r="F870" i="16"/>
  <c r="F869" i="16"/>
  <c r="F868" i="16"/>
  <c r="F865" i="16"/>
  <c r="F864" i="16"/>
  <c r="F863" i="16"/>
  <c r="F862" i="16"/>
  <c r="F861" i="16"/>
  <c r="F858" i="16"/>
  <c r="F856" i="16"/>
  <c r="F855" i="16"/>
  <c r="F853" i="16"/>
  <c r="F848" i="16"/>
  <c r="F846" i="16"/>
  <c r="F840" i="16"/>
  <c r="F839" i="16"/>
  <c r="F838" i="16"/>
  <c r="F837" i="16"/>
  <c r="F832" i="16"/>
  <c r="F831" i="16"/>
  <c r="F830" i="16"/>
  <c r="F829" i="16"/>
  <c r="F824" i="16"/>
  <c r="F823" i="16"/>
  <c r="F822" i="16"/>
  <c r="F821" i="16"/>
  <c r="F820" i="16"/>
  <c r="F817" i="16"/>
  <c r="F816" i="16"/>
  <c r="F815" i="16"/>
  <c r="F814" i="16"/>
  <c r="F813" i="16"/>
  <c r="F808" i="16"/>
  <c r="F807" i="16"/>
  <c r="F806" i="16"/>
  <c r="F805" i="16"/>
  <c r="F802" i="16"/>
  <c r="F801" i="16"/>
  <c r="F800" i="16"/>
  <c r="F799" i="16"/>
  <c r="F798" i="16"/>
  <c r="F797" i="16"/>
  <c r="F792" i="16"/>
  <c r="F791" i="16"/>
  <c r="F790" i="16"/>
  <c r="F789" i="16"/>
  <c r="F784" i="16"/>
  <c r="F783" i="16"/>
  <c r="F782" i="16"/>
  <c r="F781" i="16"/>
  <c r="F776" i="16"/>
  <c r="F775" i="16"/>
  <c r="F774" i="16"/>
  <c r="F773" i="16"/>
  <c r="F772" i="16"/>
  <c r="F770" i="16"/>
  <c r="F768" i="16"/>
  <c r="F767" i="16"/>
  <c r="F766" i="16"/>
  <c r="F765" i="16"/>
  <c r="F764" i="16"/>
  <c r="F760" i="16"/>
  <c r="F759" i="16"/>
  <c r="F758" i="16"/>
  <c r="F757" i="16"/>
  <c r="F752" i="16"/>
  <c r="F751" i="16"/>
  <c r="F750" i="16"/>
  <c r="F749" i="16"/>
  <c r="F744" i="16"/>
  <c r="F743" i="16"/>
  <c r="F742" i="16"/>
  <c r="F741" i="16"/>
  <c r="F738" i="16"/>
  <c r="F736" i="16"/>
  <c r="F735" i="16"/>
  <c r="F734" i="16"/>
  <c r="F733" i="16"/>
  <c r="F728" i="16"/>
  <c r="F727" i="16"/>
  <c r="F726" i="16"/>
  <c r="F725" i="16"/>
  <c r="F724" i="16"/>
  <c r="F722" i="16"/>
  <c r="F720" i="16"/>
  <c r="F719" i="16"/>
  <c r="F718" i="16"/>
  <c r="F717" i="16"/>
  <c r="F716" i="16"/>
  <c r="F712" i="16"/>
  <c r="F711" i="16"/>
  <c r="F710" i="16"/>
  <c r="F709" i="16"/>
  <c r="F704" i="16"/>
  <c r="F703" i="16"/>
  <c r="F702" i="16"/>
  <c r="F701" i="16"/>
  <c r="F696" i="16"/>
  <c r="F695" i="16"/>
  <c r="F694" i="16"/>
  <c r="F693" i="16"/>
  <c r="F690" i="16"/>
  <c r="F688" i="16"/>
  <c r="F687" i="16"/>
  <c r="F686" i="16"/>
  <c r="F685" i="16"/>
  <c r="F680" i="16"/>
  <c r="F679" i="16"/>
  <c r="F678" i="16"/>
  <c r="F677" i="16"/>
  <c r="F674" i="16"/>
  <c r="F672" i="16"/>
  <c r="F671" i="16"/>
  <c r="F670" i="16"/>
  <c r="F669" i="16"/>
  <c r="F668" i="16"/>
  <c r="F663" i="16"/>
  <c r="F662" i="16"/>
  <c r="F658" i="16"/>
  <c r="F656" i="16"/>
  <c r="F655" i="16"/>
  <c r="F654" i="16"/>
  <c r="F653" i="16"/>
  <c r="F647" i="16"/>
  <c r="F646" i="16"/>
  <c r="F638" i="16"/>
  <c r="F634" i="16"/>
  <c r="F632" i="16"/>
  <c r="F631" i="16"/>
  <c r="F630" i="16"/>
  <c r="F629" i="16"/>
  <c r="F623" i="16"/>
  <c r="F622" i="16"/>
  <c r="F620" i="16"/>
  <c r="F615" i="16"/>
  <c r="F614" i="16"/>
  <c r="F610" i="16"/>
  <c r="F609" i="16"/>
  <c r="F608" i="16"/>
  <c r="F607" i="16"/>
  <c r="F606" i="16"/>
  <c r="F605" i="16"/>
  <c r="F599" i="16"/>
  <c r="F598" i="16"/>
  <c r="F597" i="16"/>
  <c r="F596" i="16"/>
  <c r="F592" i="16"/>
  <c r="F591" i="16"/>
  <c r="F590" i="16"/>
  <c r="F589" i="16"/>
  <c r="F585" i="16"/>
  <c r="F584" i="16"/>
  <c r="F583" i="16"/>
  <c r="F581" i="16"/>
  <c r="F580" i="16"/>
  <c r="F578" i="16"/>
  <c r="F576" i="16"/>
  <c r="F575" i="16"/>
  <c r="F574" i="16"/>
  <c r="F573" i="16"/>
  <c r="F569" i="16"/>
  <c r="F568" i="16"/>
  <c r="F567" i="16"/>
  <c r="F566" i="16"/>
  <c r="F565" i="16"/>
  <c r="F564" i="16"/>
  <c r="F560" i="16"/>
  <c r="F559" i="16"/>
  <c r="F557" i="16"/>
  <c r="F553" i="16"/>
  <c r="F552" i="16"/>
  <c r="F551" i="16"/>
  <c r="F550" i="16"/>
  <c r="F549" i="16"/>
  <c r="F546" i="16"/>
  <c r="F544" i="16"/>
  <c r="F543" i="16"/>
  <c r="F542" i="16"/>
  <c r="F541" i="16"/>
  <c r="F536" i="16"/>
  <c r="F535" i="16"/>
  <c r="F533" i="16"/>
  <c r="F529" i="16"/>
  <c r="F528" i="16"/>
  <c r="F527" i="16"/>
  <c r="F525" i="16"/>
  <c r="F520" i="16"/>
  <c r="F519" i="16"/>
  <c r="F518" i="16"/>
  <c r="F517" i="16"/>
  <c r="F516" i="16"/>
  <c r="F513" i="16"/>
  <c r="F512" i="16"/>
  <c r="F511" i="16"/>
  <c r="F510" i="16"/>
  <c r="F509" i="16"/>
  <c r="F505" i="16"/>
  <c r="F504" i="16"/>
  <c r="F503" i="16"/>
  <c r="F501" i="16"/>
  <c r="F496" i="16"/>
  <c r="F495" i="16"/>
  <c r="F494" i="16"/>
  <c r="F493" i="16"/>
  <c r="F492" i="16"/>
  <c r="F489" i="16"/>
  <c r="F488" i="16"/>
  <c r="F487" i="16"/>
  <c r="F485" i="16"/>
  <c r="F481" i="16"/>
  <c r="F480" i="16"/>
  <c r="F479" i="16"/>
  <c r="F478" i="16"/>
  <c r="F477" i="16"/>
  <c r="F476" i="16"/>
  <c r="F475" i="16"/>
  <c r="F472" i="16"/>
  <c r="F471" i="16"/>
  <c r="F470" i="16"/>
  <c r="F469" i="16"/>
  <c r="F464" i="16"/>
  <c r="F463" i="16"/>
  <c r="F461" i="16"/>
  <c r="F458" i="16"/>
  <c r="F457" i="16"/>
  <c r="F456" i="16"/>
  <c r="F455" i="16"/>
  <c r="F454" i="16"/>
  <c r="F453" i="16"/>
  <c r="F452" i="16"/>
  <c r="F450" i="16"/>
  <c r="F448" i="16"/>
  <c r="F447" i="16"/>
  <c r="F446" i="16"/>
  <c r="F445" i="16"/>
  <c r="F444" i="16"/>
  <c r="F440" i="16"/>
  <c r="F439" i="16"/>
  <c r="F438" i="16"/>
  <c r="F437" i="16"/>
  <c r="F436" i="16"/>
  <c r="F433" i="16"/>
  <c r="F432" i="16"/>
  <c r="F431" i="16"/>
  <c r="F430" i="16"/>
  <c r="F429" i="16"/>
  <c r="F428" i="16"/>
  <c r="F426" i="16"/>
  <c r="F424" i="16"/>
  <c r="F423" i="16"/>
  <c r="F422" i="16"/>
  <c r="F421" i="16"/>
  <c r="F420" i="16"/>
  <c r="F416" i="16"/>
  <c r="F415" i="16"/>
  <c r="F414" i="16"/>
  <c r="F413" i="16"/>
  <c r="F412" i="16"/>
  <c r="F408" i="16"/>
  <c r="F407" i="16"/>
  <c r="F406" i="16"/>
  <c r="F405" i="16"/>
  <c r="F404" i="16"/>
  <c r="F402" i="16"/>
  <c r="F400" i="16"/>
  <c r="F399" i="16"/>
  <c r="F398" i="16"/>
  <c r="F397" i="16"/>
  <c r="F396" i="16"/>
  <c r="F393" i="16"/>
  <c r="F392" i="16"/>
  <c r="F391" i="16"/>
  <c r="F390" i="16"/>
  <c r="F389" i="16"/>
  <c r="F388" i="16"/>
  <c r="F384" i="16"/>
  <c r="F383" i="16"/>
  <c r="F382" i="16"/>
  <c r="F381" i="16"/>
  <c r="F380" i="16"/>
  <c r="F378" i="16"/>
  <c r="F377" i="16"/>
  <c r="F376" i="16"/>
  <c r="F375" i="16"/>
  <c r="F374" i="16"/>
  <c r="F373" i="16"/>
  <c r="F372" i="16"/>
  <c r="F368" i="16"/>
  <c r="F367" i="16"/>
  <c r="F366" i="16"/>
  <c r="F365" i="16"/>
  <c r="F364" i="16"/>
  <c r="F360" i="16"/>
  <c r="F359" i="16"/>
  <c r="F358" i="16"/>
  <c r="F357" i="16"/>
  <c r="F356" i="16"/>
  <c r="F354" i="16"/>
  <c r="F353" i="16"/>
  <c r="F352" i="16"/>
  <c r="F351" i="16"/>
  <c r="F350" i="16"/>
  <c r="F349" i="16"/>
  <c r="F348" i="16"/>
  <c r="F344" i="16"/>
  <c r="F343" i="16"/>
  <c r="F342" i="16"/>
  <c r="F341" i="16"/>
  <c r="F340" i="16"/>
  <c r="F339" i="16"/>
  <c r="F336" i="16"/>
  <c r="F335" i="16"/>
  <c r="F334" i="16"/>
  <c r="F333" i="16"/>
  <c r="F332" i="16"/>
  <c r="F330" i="16"/>
  <c r="F329" i="16"/>
  <c r="F328" i="16"/>
  <c r="F327" i="16"/>
  <c r="F326" i="16"/>
  <c r="F325" i="16"/>
  <c r="F324" i="16"/>
  <c r="F320" i="16"/>
  <c r="F319" i="16"/>
  <c r="F318" i="16"/>
  <c r="F317" i="16"/>
  <c r="F316" i="16"/>
  <c r="F313" i="16"/>
  <c r="F312" i="16"/>
  <c r="F311" i="16"/>
  <c r="F310" i="16"/>
  <c r="F309" i="16"/>
  <c r="F308" i="16"/>
  <c r="F304" i="16"/>
  <c r="F303" i="16"/>
  <c r="F302" i="16"/>
  <c r="F301" i="16"/>
  <c r="F300" i="16"/>
  <c r="F297" i="16"/>
  <c r="F296" i="16"/>
  <c r="F295" i="16"/>
  <c r="F294" i="16"/>
  <c r="F293" i="16"/>
  <c r="F292" i="16"/>
  <c r="F288" i="16"/>
  <c r="F287" i="16"/>
  <c r="F286" i="16"/>
  <c r="F285" i="16"/>
  <c r="F284" i="16"/>
  <c r="F282" i="16"/>
  <c r="F280" i="16"/>
  <c r="F279" i="16"/>
  <c r="F278" i="16"/>
  <c r="F277" i="16"/>
  <c r="F276" i="16"/>
  <c r="F272" i="16"/>
  <c r="F271" i="16"/>
  <c r="F270" i="16"/>
  <c r="F269" i="16"/>
  <c r="F268" i="16"/>
  <c r="F266" i="16"/>
  <c r="F265" i="16"/>
  <c r="F264" i="16"/>
  <c r="F263" i="16"/>
  <c r="F262" i="16"/>
  <c r="F261" i="16"/>
  <c r="F260" i="16"/>
  <c r="F256" i="16"/>
  <c r="F255" i="16"/>
  <c r="F254" i="16"/>
  <c r="F253" i="16"/>
  <c r="F252" i="16"/>
  <c r="F247" i="16"/>
  <c r="F246" i="16"/>
  <c r="F245" i="16"/>
  <c r="F244" i="16"/>
  <c r="F240" i="16"/>
  <c r="F238" i="16"/>
  <c r="F236" i="16"/>
  <c r="F232" i="16"/>
  <c r="F229" i="16"/>
  <c r="F228" i="16"/>
  <c r="F223" i="16"/>
  <c r="F222" i="16"/>
  <c r="F220" i="16"/>
  <c r="F218" i="16"/>
  <c r="F214" i="16"/>
  <c r="F208" i="16"/>
  <c r="F205" i="16"/>
  <c r="F204" i="16"/>
  <c r="F200" i="16"/>
  <c r="F199" i="16"/>
  <c r="F197" i="16"/>
  <c r="F196" i="16"/>
  <c r="F194" i="16"/>
  <c r="F192" i="16"/>
  <c r="F191" i="16"/>
  <c r="F190" i="16"/>
  <c r="F188" i="16"/>
  <c r="F185" i="16"/>
  <c r="F184" i="16"/>
  <c r="F183" i="16"/>
  <c r="F182" i="16"/>
  <c r="F181" i="16"/>
  <c r="F180" i="16"/>
  <c r="F178" i="16"/>
  <c r="F176" i="16"/>
  <c r="F175" i="16"/>
  <c r="F174" i="16"/>
  <c r="F173" i="16"/>
  <c r="F172" i="16"/>
  <c r="F169" i="16"/>
  <c r="F168" i="16"/>
  <c r="F167" i="16"/>
  <c r="F166" i="16"/>
  <c r="F165" i="16"/>
  <c r="F164" i="16"/>
  <c r="F160" i="16"/>
  <c r="F159" i="16"/>
  <c r="F158" i="16"/>
  <c r="F157" i="16"/>
  <c r="F156" i="16"/>
  <c r="F153" i="16"/>
  <c r="F152" i="16"/>
  <c r="F151" i="16"/>
  <c r="F150" i="16"/>
  <c r="F149" i="16"/>
  <c r="F148" i="16"/>
  <c r="F145" i="16"/>
  <c r="F144" i="16"/>
  <c r="F143" i="16"/>
  <c r="F142" i="16"/>
  <c r="F141" i="16"/>
  <c r="F140" i="16"/>
  <c r="F138" i="16"/>
  <c r="F136" i="16"/>
  <c r="F135" i="16"/>
  <c r="F134" i="16"/>
  <c r="F133" i="16"/>
  <c r="F132" i="16"/>
  <c r="F129" i="16"/>
  <c r="F128" i="16"/>
  <c r="F127" i="16"/>
  <c r="F126" i="16"/>
  <c r="F125" i="16"/>
  <c r="F124" i="16"/>
  <c r="F122" i="16"/>
  <c r="F121" i="16"/>
  <c r="F120" i="16"/>
  <c r="F119" i="16"/>
  <c r="F118" i="16"/>
  <c r="F117" i="16"/>
  <c r="F116" i="16"/>
  <c r="F112" i="16"/>
  <c r="F111" i="16"/>
  <c r="F110" i="16"/>
  <c r="F109" i="16"/>
  <c r="F108" i="16"/>
  <c r="F107" i="16"/>
  <c r="F105" i="16"/>
  <c r="F104" i="16"/>
  <c r="F103" i="16"/>
  <c r="F102" i="16"/>
  <c r="F101" i="16"/>
  <c r="F100" i="16"/>
  <c r="F97" i="16"/>
  <c r="F96" i="16"/>
  <c r="F95" i="16"/>
  <c r="F94" i="16"/>
  <c r="F93" i="16"/>
  <c r="F92" i="16"/>
  <c r="F86" i="16"/>
  <c r="F71" i="16"/>
  <c r="F65" i="16"/>
  <c r="F62" i="16"/>
  <c r="F50" i="16"/>
  <c r="F47" i="16"/>
  <c r="F35" i="16"/>
  <c r="F29" i="16"/>
  <c r="F23" i="16"/>
  <c r="F14" i="16"/>
  <c r="F78" i="16" l="1"/>
  <c r="F36" i="16"/>
  <c r="F98" i="16"/>
  <c r="F322" i="16"/>
  <c r="F9" i="16"/>
  <c r="F57" i="16"/>
  <c r="F3" i="16"/>
  <c r="F51" i="16"/>
  <c r="F72" i="16"/>
  <c r="F298" i="16"/>
  <c r="F346" i="16"/>
  <c r="F418" i="16"/>
  <c r="F467" i="16"/>
  <c r="F635" i="16"/>
  <c r="F80" i="16"/>
  <c r="F56" i="16"/>
  <c r="F24" i="16"/>
  <c r="F18" i="16"/>
  <c r="F66" i="16"/>
  <c r="F155" i="16"/>
  <c r="F202" i="16"/>
  <c r="F274" i="16"/>
  <c r="F394" i="16"/>
  <c r="F482" i="16"/>
  <c r="F530" i="16"/>
  <c r="F683" i="16"/>
  <c r="F87" i="16"/>
  <c r="F8" i="16"/>
  <c r="F32" i="16"/>
  <c r="F39" i="16"/>
  <c r="F74" i="16"/>
  <c r="F89" i="16"/>
  <c r="F250" i="16"/>
  <c r="F731" i="16"/>
  <c r="F38" i="16"/>
  <c r="F30" i="16"/>
  <c r="F15" i="16"/>
  <c r="F42" i="16"/>
  <c r="F6" i="16"/>
  <c r="F54" i="16"/>
  <c r="F90" i="16"/>
  <c r="F131" i="16"/>
  <c r="F146" i="16"/>
  <c r="F779" i="16"/>
  <c r="F77" i="16"/>
  <c r="F53" i="16"/>
  <c r="F45" i="16"/>
  <c r="F5" i="16"/>
  <c r="F63" i="16"/>
  <c r="F21" i="16"/>
  <c r="F41" i="16"/>
  <c r="F48" i="16"/>
  <c r="F69" i="16"/>
  <c r="F506" i="16"/>
  <c r="F539" i="16"/>
  <c r="F554" i="16"/>
  <c r="F84" i="16"/>
  <c r="F68" i="16"/>
  <c r="F60" i="16"/>
  <c r="F44" i="16"/>
  <c r="F20" i="16"/>
  <c r="F12" i="16"/>
  <c r="F115" i="16"/>
  <c r="F139" i="16"/>
  <c r="F163" i="16"/>
  <c r="F193" i="16"/>
  <c r="F369" i="16"/>
  <c r="F468" i="16"/>
  <c r="F540" i="16"/>
  <c r="F563" i="16"/>
  <c r="F603" i="16"/>
  <c r="F617" i="16"/>
  <c r="F643" i="16"/>
  <c r="F665" i="16"/>
  <c r="F684" i="16"/>
  <c r="F691" i="16"/>
  <c r="F713" i="16"/>
  <c r="F721" i="16"/>
  <c r="F732" i="16"/>
  <c r="F739" i="16"/>
  <c r="F761" i="16"/>
  <c r="F769" i="16"/>
  <c r="F780" i="16"/>
  <c r="F787" i="16"/>
  <c r="F811" i="16"/>
  <c r="F844" i="16"/>
  <c r="F1051" i="16"/>
  <c r="F75" i="16"/>
  <c r="F81" i="16"/>
  <c r="F299" i="16"/>
  <c r="F315" i="16"/>
  <c r="F443" i="16"/>
  <c r="F593" i="16"/>
  <c r="F681" i="16"/>
  <c r="F729" i="16"/>
  <c r="F777" i="16"/>
  <c r="F795" i="16"/>
  <c r="F852" i="16"/>
  <c r="F651" i="16"/>
  <c r="F699" i="16"/>
  <c r="F907" i="16"/>
  <c r="F979" i="16"/>
  <c r="F27" i="16"/>
  <c r="F17" i="16"/>
  <c r="F33" i="16"/>
  <c r="F209" i="16"/>
  <c r="F331" i="16"/>
  <c r="F601" i="16"/>
  <c r="F611" i="16"/>
  <c r="F644" i="16"/>
  <c r="F659" i="16"/>
  <c r="F692" i="16"/>
  <c r="F700" i="16"/>
  <c r="F707" i="16"/>
  <c r="F740" i="16"/>
  <c r="F748" i="16"/>
  <c r="F755" i="16"/>
  <c r="F788" i="16"/>
  <c r="F825" i="16"/>
  <c r="F835" i="16"/>
  <c r="F860" i="16"/>
  <c r="F884" i="16"/>
  <c r="F908" i="16"/>
  <c r="F932" i="16"/>
  <c r="F956" i="16"/>
  <c r="F980" i="16"/>
  <c r="F1004" i="16"/>
  <c r="F1028" i="16"/>
  <c r="F1052" i="16"/>
  <c r="F1076" i="16"/>
  <c r="F113" i="16"/>
  <c r="F137" i="16"/>
  <c r="F161" i="16"/>
  <c r="F227" i="16"/>
  <c r="F425" i="16"/>
  <c r="F473" i="16"/>
  <c r="F497" i="16"/>
  <c r="F521" i="16"/>
  <c r="F545" i="16"/>
  <c r="F587" i="16"/>
  <c r="F619" i="16"/>
  <c r="F641" i="16"/>
  <c r="F660" i="16"/>
  <c r="F667" i="16"/>
  <c r="F689" i="16"/>
  <c r="F697" i="16"/>
  <c r="F708" i="16"/>
  <c r="F715" i="16"/>
  <c r="F737" i="16"/>
  <c r="F745" i="16"/>
  <c r="F756" i="16"/>
  <c r="F763" i="16"/>
  <c r="F785" i="16"/>
  <c r="F796" i="16"/>
  <c r="F819" i="16"/>
  <c r="F857" i="16"/>
  <c r="F881" i="16"/>
  <c r="F905" i="16"/>
  <c r="F929" i="16"/>
  <c r="F953" i="16"/>
  <c r="F977" i="16"/>
  <c r="F1001" i="16"/>
  <c r="F1025" i="16"/>
  <c r="F1049" i="16"/>
  <c r="F1073" i="16"/>
  <c r="F747" i="16"/>
  <c r="F281" i="16"/>
  <c r="F371" i="16"/>
  <c r="F441" i="16"/>
  <c r="F460" i="16"/>
  <c r="F484" i="16"/>
  <c r="F508" i="16"/>
  <c r="F532" i="16"/>
  <c r="F556" i="16"/>
  <c r="F588" i="16"/>
  <c r="F627" i="16"/>
  <c r="F675" i="16"/>
  <c r="F723" i="16"/>
  <c r="F771" i="16"/>
  <c r="F793" i="16"/>
  <c r="F491" i="16"/>
  <c r="F515" i="16"/>
  <c r="F657" i="16"/>
  <c r="F705" i="16"/>
  <c r="F753" i="16"/>
  <c r="F833" i="16"/>
  <c r="F875" i="16"/>
  <c r="F899" i="16"/>
  <c r="F923" i="16"/>
  <c r="F947" i="16"/>
  <c r="F971" i="16"/>
  <c r="F995" i="16"/>
  <c r="F1019" i="16"/>
  <c r="F1043" i="16"/>
  <c r="F1067" i="16"/>
  <c r="F216" i="16"/>
  <c r="F195" i="16"/>
  <c r="F234" i="16"/>
  <c r="F189" i="16"/>
  <c r="F213" i="16"/>
  <c r="F231" i="16"/>
  <c r="F249" i="16"/>
  <c r="F186" i="16"/>
  <c r="F206" i="16"/>
  <c r="F224" i="16"/>
  <c r="F242" i="16"/>
  <c r="F486" i="16"/>
  <c r="F490" i="16"/>
  <c r="F522" i="16"/>
  <c r="F526" i="16"/>
  <c r="F203" i="16"/>
  <c r="F221" i="16"/>
  <c r="F239" i="16"/>
  <c r="F207" i="16"/>
  <c r="F225" i="16"/>
  <c r="F243" i="16"/>
  <c r="F4" i="16"/>
  <c r="F7" i="16"/>
  <c r="F10" i="16"/>
  <c r="F13" i="16"/>
  <c r="F16" i="16"/>
  <c r="F19" i="16"/>
  <c r="F22" i="16"/>
  <c r="F25" i="16"/>
  <c r="F28" i="16"/>
  <c r="F31" i="16"/>
  <c r="F34" i="16"/>
  <c r="F37" i="16"/>
  <c r="F40" i="16"/>
  <c r="F43" i="16"/>
  <c r="F46" i="16"/>
  <c r="F49" i="16"/>
  <c r="F52" i="16"/>
  <c r="F55" i="16"/>
  <c r="F58" i="16"/>
  <c r="F61" i="16"/>
  <c r="F64" i="16"/>
  <c r="F67" i="16"/>
  <c r="F70" i="16"/>
  <c r="F73" i="16"/>
  <c r="F76" i="16"/>
  <c r="F79" i="16"/>
  <c r="F82" i="16"/>
  <c r="F85" i="16"/>
  <c r="F88" i="16"/>
  <c r="F91" i="16"/>
  <c r="F215" i="16"/>
  <c r="F233" i="16"/>
  <c r="F201" i="16"/>
  <c r="F219" i="16"/>
  <c r="F237" i="16"/>
  <c r="F198" i="16"/>
  <c r="F212" i="16"/>
  <c r="F230" i="16"/>
  <c r="F248" i="16"/>
  <c r="F462" i="16"/>
  <c r="F466" i="16"/>
  <c r="F498" i="16"/>
  <c r="F502" i="16"/>
  <c r="F534" i="16"/>
  <c r="F538" i="16"/>
  <c r="F639" i="16"/>
  <c r="F558" i="16"/>
  <c r="F570" i="16"/>
  <c r="F582" i="16"/>
  <c r="F600" i="16"/>
  <c r="F604" i="16"/>
  <c r="F612" i="16"/>
  <c r="F616" i="16"/>
  <c r="F624" i="16"/>
  <c r="F628" i="16"/>
  <c r="F636" i="16"/>
  <c r="F640" i="16"/>
  <c r="F648" i="16"/>
  <c r="F652" i="16"/>
  <c r="F664" i="16"/>
  <c r="F676" i="16"/>
  <c r="F613" i="16"/>
  <c r="F621" i="16"/>
  <c r="F625" i="16"/>
  <c r="F633" i="16"/>
  <c r="F637" i="16"/>
  <c r="F645" i="16"/>
  <c r="F649" i="16"/>
  <c r="F661" i="16"/>
  <c r="F673" i="16"/>
  <c r="F594" i="16"/>
  <c r="F854" i="16"/>
  <c r="F859" i="16"/>
  <c r="F895" i="16"/>
  <c r="F931" i="16"/>
  <c r="F967" i="16"/>
  <c r="F1003" i="16"/>
  <c r="F1039" i="16"/>
  <c r="F1075" i="16"/>
  <c r="F845" i="16"/>
  <c r="F850" i="16"/>
  <c r="F886" i="16"/>
  <c r="F922" i="16"/>
  <c r="F958" i="16"/>
  <c r="F994" i="16"/>
  <c r="F1030" i="16"/>
  <c r="F1066" i="16"/>
  <c r="F1072" i="16"/>
  <c r="F836" i="16"/>
  <c r="F841" i="16"/>
  <c r="F877" i="16"/>
  <c r="F913" i="16"/>
  <c r="F949" i="16"/>
  <c r="F985" i="16"/>
  <c r="F1021" i="16"/>
  <c r="F1057" i="16"/>
  <c r="F1042" i="16"/>
  <c r="F1078" i="16"/>
  <c r="F842" i="16"/>
  <c r="F847" i="16"/>
  <c r="F883" i="16"/>
  <c r="F919" i="16"/>
  <c r="F955" i="16"/>
  <c r="F991" i="16"/>
  <c r="F1027" i="16"/>
  <c r="F1063" i="16"/>
  <c r="AC196" i="5" l="1"/>
  <c r="AB196" i="5"/>
  <c r="AC195" i="5"/>
  <c r="AB195" i="5"/>
  <c r="AC194" i="5"/>
  <c r="AB194" i="5"/>
  <c r="AC193" i="5"/>
  <c r="AB193" i="5"/>
  <c r="AC192" i="5"/>
  <c r="AB192" i="5"/>
  <c r="AC191" i="5"/>
  <c r="AB191" i="5"/>
  <c r="AC190" i="5"/>
  <c r="AB190" i="5"/>
  <c r="AC189" i="5"/>
  <c r="AB189" i="5"/>
  <c r="AC188" i="5"/>
  <c r="AB188" i="5"/>
  <c r="AC187" i="5"/>
  <c r="AB187" i="5"/>
  <c r="AC186" i="5"/>
  <c r="AB186" i="5"/>
  <c r="AC185" i="5"/>
  <c r="AB185" i="5"/>
  <c r="AC184" i="5"/>
  <c r="AB184" i="5"/>
  <c r="AC183" i="5"/>
  <c r="AB183" i="5"/>
  <c r="AC182" i="5"/>
  <c r="AB182" i="5"/>
  <c r="AC181" i="5"/>
  <c r="AB181" i="5"/>
  <c r="AC180" i="5"/>
  <c r="AB180" i="5"/>
  <c r="AC179" i="5"/>
  <c r="AB179" i="5"/>
  <c r="AC178" i="5"/>
  <c r="AB178" i="5"/>
  <c r="AC177" i="5"/>
  <c r="AB177" i="5"/>
  <c r="AC176" i="5"/>
  <c r="AB176" i="5"/>
  <c r="AC175" i="5"/>
  <c r="AB175" i="5"/>
  <c r="AC174" i="5"/>
  <c r="AB174" i="5"/>
  <c r="AC173" i="5"/>
  <c r="AB173" i="5"/>
  <c r="AC172" i="5"/>
  <c r="AB172" i="5"/>
  <c r="AC171" i="5"/>
  <c r="AB171" i="5"/>
  <c r="AC170" i="5"/>
  <c r="AB170" i="5"/>
  <c r="AC169" i="5"/>
  <c r="AB169" i="5"/>
  <c r="AC168" i="5"/>
  <c r="AB168" i="5"/>
  <c r="AC167" i="5"/>
  <c r="AB167" i="5"/>
  <c r="AC166" i="5"/>
  <c r="AB166" i="5"/>
  <c r="AC165" i="5"/>
  <c r="AB165" i="5"/>
  <c r="AC164" i="5"/>
  <c r="AB164" i="5"/>
  <c r="AC163" i="5"/>
  <c r="AB163" i="5"/>
  <c r="AC162" i="5"/>
  <c r="AB162" i="5"/>
  <c r="AC161" i="5"/>
  <c r="AB161" i="5"/>
  <c r="AC160" i="5"/>
  <c r="AB160" i="5"/>
  <c r="AC159" i="5"/>
  <c r="AB159" i="5"/>
  <c r="AC158" i="5"/>
  <c r="AB158" i="5"/>
  <c r="AC157" i="5"/>
  <c r="AB157" i="5"/>
  <c r="AC156" i="5"/>
  <c r="AB156" i="5"/>
  <c r="AC155" i="5"/>
  <c r="AB155" i="5"/>
  <c r="AC154" i="5"/>
  <c r="AB154" i="5"/>
  <c r="AC153" i="5"/>
  <c r="AB153" i="5"/>
  <c r="AC152" i="5"/>
  <c r="AB152" i="5"/>
  <c r="AC151" i="5"/>
  <c r="AB151" i="5"/>
  <c r="AC150" i="5"/>
  <c r="AB150" i="5"/>
  <c r="AC149" i="5"/>
  <c r="AB149" i="5"/>
  <c r="AC148" i="5"/>
  <c r="AB148" i="5"/>
  <c r="AC147" i="5"/>
  <c r="AB147" i="5"/>
  <c r="AC146" i="5"/>
  <c r="AB146" i="5"/>
  <c r="AC145" i="5"/>
  <c r="AB145" i="5"/>
  <c r="AC144" i="5"/>
  <c r="AB144" i="5"/>
  <c r="AC143" i="5"/>
  <c r="AB143" i="5"/>
  <c r="AC142" i="5"/>
  <c r="AB142" i="5"/>
  <c r="AC141" i="5"/>
  <c r="AB141" i="5"/>
  <c r="AC140" i="5"/>
  <c r="AB140" i="5"/>
  <c r="AC139" i="5"/>
  <c r="AB139" i="5"/>
  <c r="AC138" i="5"/>
  <c r="AB138" i="5"/>
  <c r="AC137" i="5"/>
  <c r="AB137" i="5"/>
  <c r="AC136" i="5"/>
  <c r="AB136" i="5"/>
  <c r="AC135" i="5"/>
  <c r="AB135" i="5"/>
  <c r="AC134" i="5"/>
  <c r="AB134" i="5"/>
  <c r="AC133" i="5"/>
  <c r="AB133" i="5"/>
  <c r="AC132" i="5"/>
  <c r="AB132" i="5"/>
  <c r="AC131" i="5"/>
  <c r="AB131" i="5"/>
  <c r="AC130" i="5"/>
  <c r="AB130" i="5"/>
  <c r="AC129" i="5"/>
  <c r="AB129" i="5"/>
  <c r="AC128" i="5"/>
  <c r="AB128" i="5"/>
  <c r="AC127" i="5"/>
  <c r="AB127" i="5"/>
  <c r="AC126" i="5"/>
  <c r="AB126" i="5"/>
  <c r="AC125" i="5"/>
  <c r="AB125" i="5"/>
  <c r="AC124" i="5"/>
  <c r="AB124" i="5"/>
  <c r="AC123" i="5"/>
  <c r="AB123" i="5"/>
  <c r="AC122" i="5"/>
  <c r="AB122" i="5"/>
  <c r="AC121" i="5"/>
  <c r="AB121" i="5"/>
  <c r="AC120" i="5"/>
  <c r="AB120" i="5"/>
  <c r="AC119" i="5"/>
  <c r="AB119" i="5"/>
  <c r="AC118" i="5"/>
  <c r="AB118" i="5"/>
  <c r="AC117" i="5"/>
  <c r="AB117" i="5"/>
  <c r="AC116" i="5"/>
  <c r="AB116" i="5"/>
  <c r="AC115" i="5"/>
  <c r="AB115" i="5"/>
  <c r="AC114" i="5"/>
  <c r="AB114" i="5"/>
  <c r="AC113" i="5"/>
  <c r="AB113" i="5"/>
  <c r="AC112" i="5"/>
  <c r="AB112" i="5"/>
  <c r="AC111" i="5"/>
  <c r="AB111" i="5"/>
  <c r="AC110" i="5"/>
  <c r="AB110" i="5"/>
  <c r="AC109" i="5"/>
  <c r="AB109" i="5"/>
  <c r="AC108" i="5"/>
  <c r="AB108" i="5"/>
  <c r="AC107" i="5"/>
  <c r="AB107" i="5"/>
  <c r="AC106" i="5"/>
  <c r="AB106" i="5"/>
  <c r="AC105" i="5"/>
  <c r="AB105" i="5"/>
  <c r="AC104" i="5"/>
  <c r="AB104" i="5"/>
  <c r="AC103" i="5"/>
  <c r="AB103" i="5"/>
  <c r="AC102" i="5"/>
  <c r="AB102" i="5"/>
  <c r="AC101" i="5"/>
  <c r="AB101" i="5"/>
  <c r="AC100" i="5"/>
  <c r="AB100" i="5"/>
  <c r="AC99" i="5"/>
  <c r="AB99" i="5"/>
  <c r="AC98" i="5"/>
  <c r="AB98" i="5"/>
  <c r="AC97" i="5"/>
  <c r="AB97" i="5"/>
  <c r="AC96" i="5"/>
  <c r="AB96" i="5"/>
  <c r="AC95" i="5"/>
  <c r="AB95" i="5"/>
  <c r="AC94" i="5"/>
  <c r="AB94" i="5"/>
  <c r="AC93" i="5"/>
  <c r="AB93" i="5"/>
  <c r="AC92" i="5"/>
  <c r="AB92" i="5"/>
  <c r="AC91" i="5"/>
  <c r="AB91" i="5"/>
  <c r="AC90" i="5"/>
  <c r="AB90" i="5"/>
  <c r="AC89" i="5"/>
  <c r="AB89" i="5"/>
  <c r="AC88" i="5"/>
  <c r="AB88" i="5"/>
  <c r="AC87" i="5"/>
  <c r="AB87" i="5"/>
  <c r="AC86" i="5"/>
  <c r="AB86" i="5"/>
  <c r="AC85" i="5"/>
  <c r="AB85" i="5"/>
  <c r="AC84" i="5"/>
  <c r="AB84" i="5"/>
  <c r="AC83" i="5"/>
  <c r="AB83" i="5"/>
  <c r="AC82" i="5"/>
  <c r="AB82" i="5"/>
  <c r="AC81" i="5"/>
  <c r="AB81" i="5"/>
  <c r="AC80" i="5"/>
  <c r="AB80" i="5"/>
  <c r="AC79" i="5"/>
  <c r="AB79" i="5"/>
  <c r="AC78" i="5"/>
  <c r="AB78" i="5"/>
  <c r="AC77" i="5"/>
  <c r="AB77" i="5"/>
  <c r="AC76" i="5"/>
  <c r="AB76" i="5"/>
  <c r="AC75" i="5"/>
  <c r="AB75" i="5"/>
  <c r="AC74" i="5"/>
  <c r="AB74" i="5"/>
  <c r="AC73" i="5"/>
  <c r="AB73" i="5"/>
  <c r="AC72" i="5"/>
  <c r="AB72" i="5"/>
  <c r="AC71" i="5"/>
  <c r="AB71" i="5"/>
  <c r="AC70" i="5"/>
  <c r="AB70" i="5"/>
  <c r="AC69" i="5"/>
  <c r="AB69" i="5"/>
  <c r="AC68" i="5"/>
  <c r="AB68" i="5"/>
  <c r="AC67" i="5"/>
  <c r="AB67" i="5"/>
  <c r="AC66" i="5"/>
  <c r="AB66" i="5"/>
  <c r="AC65" i="5"/>
  <c r="AB65" i="5"/>
  <c r="AC64" i="5"/>
  <c r="AB64" i="5"/>
  <c r="AC63" i="5"/>
  <c r="AB63" i="5"/>
  <c r="AC62" i="5"/>
  <c r="AB62" i="5"/>
  <c r="AC61" i="5"/>
  <c r="AB61" i="5"/>
  <c r="AC60" i="5"/>
  <c r="AB60" i="5"/>
  <c r="AC59" i="5"/>
  <c r="AB59" i="5"/>
  <c r="AC58" i="5"/>
  <c r="AB58" i="5"/>
  <c r="AC57" i="5"/>
  <c r="AB57" i="5"/>
  <c r="AC56" i="5"/>
  <c r="AB56" i="5"/>
  <c r="AC55" i="5"/>
  <c r="AB55" i="5"/>
  <c r="AC54" i="5"/>
  <c r="AB54" i="5"/>
  <c r="AC53" i="5"/>
  <c r="AB53" i="5"/>
  <c r="AC52" i="5"/>
  <c r="AB52" i="5"/>
  <c r="AC51" i="5"/>
  <c r="AB51" i="5"/>
  <c r="AC50" i="5"/>
  <c r="AB50" i="5"/>
  <c r="AC49" i="5"/>
  <c r="AB49" i="5"/>
  <c r="AC48" i="5"/>
  <c r="AB48" i="5"/>
  <c r="AC47" i="5"/>
  <c r="AB47" i="5"/>
  <c r="AC46" i="5"/>
  <c r="AB46" i="5"/>
  <c r="AC45" i="5"/>
  <c r="AB45" i="5"/>
  <c r="AC44" i="5"/>
  <c r="AB44" i="5"/>
  <c r="AC43" i="5"/>
  <c r="AB43" i="5"/>
  <c r="AC42" i="5"/>
  <c r="AB42" i="5"/>
  <c r="AC41" i="5"/>
  <c r="AB41" i="5"/>
  <c r="AC40" i="5"/>
  <c r="AB40" i="5"/>
  <c r="AC39" i="5"/>
  <c r="AB39" i="5"/>
  <c r="AC38" i="5"/>
  <c r="AB38" i="5"/>
  <c r="AC37" i="5"/>
  <c r="AB37" i="5"/>
  <c r="AC36" i="5"/>
  <c r="AB36" i="5"/>
  <c r="AC35" i="5"/>
  <c r="AB35" i="5"/>
  <c r="AC34" i="5"/>
  <c r="AB34" i="5"/>
  <c r="AC33" i="5"/>
  <c r="AB33" i="5"/>
  <c r="AC32" i="5"/>
  <c r="AB32" i="5"/>
  <c r="AC31" i="5"/>
  <c r="AB31" i="5"/>
  <c r="AC30" i="5"/>
  <c r="AB30" i="5"/>
  <c r="AC29" i="5"/>
  <c r="AB29" i="5"/>
  <c r="AC28" i="5"/>
  <c r="AB28" i="5"/>
  <c r="AC27" i="5"/>
  <c r="AB27" i="5"/>
  <c r="AC26" i="5"/>
  <c r="AB26" i="5"/>
  <c r="AC25" i="5"/>
  <c r="AB25" i="5"/>
  <c r="AC24" i="5"/>
  <c r="AB24" i="5"/>
  <c r="AC23" i="5"/>
  <c r="AB23" i="5"/>
  <c r="AC22" i="5"/>
  <c r="AB22" i="5"/>
  <c r="AC21" i="5"/>
  <c r="AB21" i="5"/>
  <c r="AC20" i="5"/>
  <c r="AB20" i="5"/>
  <c r="AC19" i="5"/>
  <c r="AB19" i="5"/>
  <c r="AC18" i="5"/>
  <c r="AB18" i="5"/>
  <c r="AC17" i="5"/>
  <c r="AB17" i="5"/>
  <c r="AC16" i="5"/>
  <c r="AB16" i="5"/>
  <c r="AC15" i="5"/>
  <c r="AB15" i="5"/>
  <c r="AC14" i="5"/>
  <c r="AB14" i="5"/>
  <c r="AD14" i="5"/>
  <c r="AD196" i="5"/>
  <c r="AD195" i="5"/>
  <c r="AD194" i="5"/>
  <c r="AD193" i="5"/>
  <c r="AD192" i="5"/>
  <c r="AD191" i="5"/>
  <c r="AD190" i="5"/>
  <c r="AD189" i="5"/>
  <c r="AD188" i="5"/>
  <c r="AD187" i="5"/>
  <c r="AD186" i="5"/>
  <c r="AD185" i="5"/>
  <c r="AD184" i="5"/>
  <c r="AD183" i="5"/>
  <c r="AD182" i="5"/>
  <c r="AD181" i="5"/>
  <c r="AD180" i="5"/>
  <c r="AD179" i="5"/>
  <c r="AD178" i="5"/>
  <c r="AD177" i="5"/>
  <c r="AD176" i="5"/>
  <c r="AD175" i="5"/>
  <c r="AD174" i="5"/>
  <c r="AD173" i="5"/>
  <c r="AD172" i="5"/>
  <c r="AD171" i="5"/>
  <c r="AD170" i="5"/>
  <c r="AD169" i="5"/>
  <c r="AD168" i="5"/>
  <c r="AD167" i="5"/>
  <c r="AD166" i="5"/>
  <c r="AD165" i="5"/>
  <c r="AD164" i="5"/>
  <c r="AD163" i="5"/>
  <c r="AD162" i="5"/>
  <c r="AD161" i="5"/>
  <c r="AD160" i="5"/>
  <c r="AD159" i="5"/>
  <c r="AD158" i="5"/>
  <c r="AD157" i="5"/>
  <c r="AD156" i="5"/>
  <c r="AD155" i="5"/>
  <c r="AD154" i="5"/>
  <c r="AD153" i="5"/>
  <c r="AD152" i="5"/>
  <c r="AD151" i="5"/>
  <c r="AD150" i="5"/>
  <c r="AD149" i="5"/>
  <c r="AD148" i="5"/>
  <c r="AD147" i="5"/>
  <c r="AD146" i="5"/>
  <c r="AD145" i="5"/>
  <c r="AD144" i="5"/>
  <c r="AD143" i="5"/>
  <c r="AD142" i="5"/>
  <c r="AD141" i="5"/>
  <c r="AD140" i="5"/>
  <c r="AD139" i="5"/>
  <c r="AD138" i="5"/>
  <c r="AD137" i="5"/>
  <c r="AD136" i="5"/>
  <c r="AD135" i="5"/>
  <c r="AD134" i="5"/>
  <c r="AD133" i="5"/>
  <c r="AD132" i="5"/>
  <c r="AD131" i="5"/>
  <c r="AD130" i="5"/>
  <c r="AD129" i="5"/>
  <c r="AD128" i="5"/>
  <c r="AD127" i="5"/>
  <c r="AD126" i="5"/>
  <c r="AD125" i="5"/>
  <c r="AD124" i="5"/>
  <c r="AD123" i="5"/>
  <c r="AD122" i="5"/>
  <c r="AD121" i="5"/>
  <c r="AD120" i="5"/>
  <c r="AD119" i="5"/>
  <c r="AD118" i="5"/>
  <c r="AD117" i="5"/>
  <c r="AD116" i="5"/>
  <c r="AD115" i="5"/>
  <c r="AD114" i="5"/>
  <c r="AD113" i="5"/>
  <c r="AD112" i="5"/>
  <c r="AD111" i="5"/>
  <c r="AD110" i="5"/>
  <c r="AD109" i="5"/>
  <c r="AD108" i="5"/>
  <c r="AD107" i="5"/>
  <c r="AD106" i="5"/>
  <c r="AD105" i="5"/>
  <c r="AD104" i="5"/>
  <c r="AD103" i="5"/>
  <c r="AD102" i="5"/>
  <c r="AD101" i="5"/>
  <c r="AD100" i="5"/>
  <c r="AD99" i="5"/>
  <c r="AD98" i="5"/>
  <c r="AD97" i="5"/>
  <c r="AD96" i="5"/>
  <c r="AD95" i="5"/>
  <c r="AD94" i="5"/>
  <c r="AD93" i="5"/>
  <c r="AD92" i="5"/>
  <c r="AD91" i="5"/>
  <c r="AD90" i="5"/>
  <c r="AD89" i="5"/>
  <c r="AD88" i="5"/>
  <c r="AD87" i="5"/>
  <c r="AD86" i="5"/>
  <c r="AD85" i="5"/>
  <c r="AD84" i="5"/>
  <c r="AD83" i="5"/>
  <c r="AD82" i="5"/>
  <c r="AD81" i="5"/>
  <c r="AD80" i="5"/>
  <c r="AD79" i="5"/>
  <c r="AD78" i="5"/>
  <c r="AD77" i="5"/>
  <c r="AD76" i="5"/>
  <c r="AD75" i="5"/>
  <c r="AD74" i="5"/>
  <c r="AD73" i="5"/>
  <c r="AD72" i="5"/>
  <c r="AD71" i="5"/>
  <c r="AD70" i="5"/>
  <c r="AD69" i="5"/>
  <c r="AD68" i="5"/>
  <c r="AD67" i="5"/>
  <c r="AD66" i="5"/>
  <c r="AD65" i="5"/>
  <c r="AD64" i="5"/>
  <c r="AD63" i="5"/>
  <c r="AD62" i="5"/>
  <c r="AD61" i="5"/>
  <c r="AD60" i="5"/>
  <c r="AD59" i="5"/>
  <c r="AD58" i="5"/>
  <c r="AD57" i="5"/>
  <c r="AD56" i="5"/>
  <c r="AD55" i="5"/>
  <c r="AD54" i="5"/>
  <c r="AD53" i="5"/>
  <c r="AD52" i="5"/>
  <c r="AD51" i="5"/>
  <c r="AD50" i="5"/>
  <c r="AD49" i="5"/>
  <c r="AD48" i="5"/>
  <c r="AD47" i="5"/>
  <c r="AD46" i="5"/>
  <c r="AD45" i="5"/>
  <c r="AD44" i="5"/>
  <c r="AD43" i="5"/>
  <c r="AD42" i="5"/>
  <c r="AD41" i="5"/>
  <c r="AD40" i="5"/>
  <c r="AD39" i="5"/>
  <c r="AD38" i="5"/>
  <c r="AD37" i="5"/>
  <c r="AD36" i="5"/>
  <c r="AD35" i="5"/>
  <c r="AD34" i="5"/>
  <c r="AD33" i="5"/>
  <c r="AD32" i="5"/>
  <c r="AD31" i="5"/>
  <c r="AD30" i="5"/>
  <c r="AD29" i="5"/>
  <c r="AD28" i="5"/>
  <c r="AD27" i="5"/>
  <c r="AD26" i="5"/>
  <c r="AD25" i="5"/>
  <c r="AD24" i="5"/>
  <c r="AD23" i="5"/>
  <c r="AD22" i="5"/>
  <c r="AD21" i="5"/>
  <c r="AD20" i="5"/>
  <c r="AD19" i="5"/>
  <c r="AD18" i="5"/>
  <c r="AD17" i="5"/>
  <c r="AD16" i="5"/>
  <c r="AD15" i="5"/>
  <c r="H196" i="4"/>
  <c r="H195" i="4"/>
  <c r="H194" i="4"/>
  <c r="H193" i="4"/>
  <c r="H192" i="4"/>
  <c r="H191" i="4"/>
  <c r="H190" i="4"/>
  <c r="H189" i="4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AD9" i="5" l="1"/>
  <c r="AB9" i="5"/>
  <c r="AC9" i="5"/>
  <c r="AC10" i="5"/>
  <c r="AD10" i="5"/>
  <c r="AB10" i="5"/>
  <c r="A10" i="3"/>
  <c r="AA196" i="5" l="1"/>
  <c r="AA195" i="5"/>
  <c r="AA194" i="5"/>
  <c r="AA193" i="5"/>
  <c r="AA192" i="5"/>
  <c r="AA191" i="5"/>
  <c r="AA190" i="5"/>
  <c r="AA189" i="5"/>
  <c r="AA188" i="5"/>
  <c r="AA187" i="5"/>
  <c r="AA186" i="5"/>
  <c r="AA185" i="5"/>
  <c r="AA184" i="5"/>
  <c r="AA183" i="5"/>
  <c r="AA182" i="5"/>
  <c r="AA181" i="5"/>
  <c r="AA180" i="5"/>
  <c r="AA179" i="5"/>
  <c r="AA178" i="5"/>
  <c r="AA177" i="5"/>
  <c r="AA176" i="5"/>
  <c r="AA175" i="5"/>
  <c r="AA174" i="5"/>
  <c r="AA173" i="5"/>
  <c r="AA172" i="5"/>
  <c r="AA171" i="5"/>
  <c r="AA170" i="5"/>
  <c r="AA169" i="5"/>
  <c r="AA168" i="5"/>
  <c r="AA167" i="5"/>
  <c r="AA166" i="5"/>
  <c r="AA165" i="5"/>
  <c r="AA164" i="5"/>
  <c r="AA163" i="5"/>
  <c r="AA162" i="5"/>
  <c r="AA161" i="5"/>
  <c r="AA160" i="5"/>
  <c r="AA159" i="5"/>
  <c r="AA158" i="5"/>
  <c r="AA157" i="5"/>
  <c r="AA156" i="5"/>
  <c r="AA155" i="5"/>
  <c r="AA154" i="5"/>
  <c r="AA153" i="5"/>
  <c r="AA152" i="5"/>
  <c r="AA151" i="5"/>
  <c r="AA150" i="5"/>
  <c r="AA149" i="5"/>
  <c r="AA148" i="5"/>
  <c r="AA147" i="5"/>
  <c r="AA146" i="5"/>
  <c r="AA145" i="5"/>
  <c r="AA144" i="5"/>
  <c r="AA143" i="5"/>
  <c r="AA142" i="5"/>
  <c r="AA141" i="5"/>
  <c r="AA140" i="5"/>
  <c r="AA139" i="5"/>
  <c r="AA138" i="5"/>
  <c r="AA137" i="5"/>
  <c r="AA136" i="5"/>
  <c r="AA135" i="5"/>
  <c r="AA134" i="5"/>
  <c r="AA133" i="5"/>
  <c r="AA132" i="5"/>
  <c r="AA131" i="5"/>
  <c r="AA130" i="5"/>
  <c r="AA129" i="5"/>
  <c r="AA128" i="5"/>
  <c r="AA127" i="5"/>
  <c r="AA126" i="5"/>
  <c r="AA125" i="5"/>
  <c r="AA124" i="5"/>
  <c r="AA123" i="5"/>
  <c r="AA122" i="5"/>
  <c r="AA121" i="5"/>
  <c r="AA120" i="5"/>
  <c r="AA119" i="5"/>
  <c r="AA118" i="5"/>
  <c r="AA117" i="5"/>
  <c r="AA116" i="5"/>
  <c r="AA115" i="5"/>
  <c r="AA114" i="5"/>
  <c r="AA113" i="5"/>
  <c r="AA112" i="5"/>
  <c r="AA111" i="5"/>
  <c r="AA110" i="5"/>
  <c r="AA109" i="5"/>
  <c r="AA108" i="5"/>
  <c r="AA107" i="5"/>
  <c r="AA106" i="5"/>
  <c r="AA105" i="5"/>
  <c r="AA104" i="5"/>
  <c r="AA103" i="5"/>
  <c r="AA102" i="5"/>
  <c r="AA101" i="5"/>
  <c r="AA100" i="5"/>
  <c r="AA99" i="5"/>
  <c r="AA98" i="5"/>
  <c r="AA97" i="5"/>
  <c r="AA96" i="5"/>
  <c r="AA95" i="5"/>
  <c r="AA94" i="5"/>
  <c r="AA93" i="5"/>
  <c r="AA92" i="5"/>
  <c r="AA91" i="5"/>
  <c r="AA90" i="5"/>
  <c r="AA89" i="5"/>
  <c r="AA88" i="5"/>
  <c r="AA87" i="5"/>
  <c r="AA86" i="5"/>
  <c r="AA85" i="5"/>
  <c r="AA84" i="5"/>
  <c r="AA83" i="5"/>
  <c r="AA82" i="5"/>
  <c r="AA81" i="5"/>
  <c r="AA80" i="5"/>
  <c r="AA79" i="5"/>
  <c r="AA78" i="5"/>
  <c r="AA77" i="5"/>
  <c r="AA76" i="5"/>
  <c r="AA75" i="5"/>
  <c r="AA74" i="5"/>
  <c r="AA73" i="5"/>
  <c r="AA72" i="5"/>
  <c r="AA71" i="5"/>
  <c r="AA70" i="5"/>
  <c r="AA69" i="5"/>
  <c r="AA68" i="5"/>
  <c r="AA67" i="5"/>
  <c r="AA66" i="5"/>
  <c r="AA65" i="5"/>
  <c r="AA64" i="5"/>
  <c r="AA63" i="5"/>
  <c r="AA62" i="5"/>
  <c r="AA61" i="5"/>
  <c r="AA60" i="5"/>
  <c r="AA59" i="5"/>
  <c r="AA58" i="5"/>
  <c r="AA57" i="5"/>
  <c r="AA56" i="5"/>
  <c r="AA55" i="5"/>
  <c r="AA54" i="5"/>
  <c r="AA53" i="5"/>
  <c r="AA52" i="5"/>
  <c r="AA51" i="5"/>
  <c r="AA50" i="5"/>
  <c r="AA49" i="5"/>
  <c r="AA48" i="5"/>
  <c r="AA47" i="5"/>
  <c r="AA46" i="5"/>
  <c r="AA45" i="5"/>
  <c r="AA44" i="5"/>
  <c r="AA43" i="5"/>
  <c r="AA42" i="5"/>
  <c r="AA41" i="5"/>
  <c r="AA40" i="5"/>
  <c r="AA39" i="5"/>
  <c r="AA38" i="5"/>
  <c r="AA37" i="5"/>
  <c r="AA36" i="5"/>
  <c r="AA35" i="5"/>
  <c r="AA34" i="5"/>
  <c r="AA33" i="5"/>
  <c r="AA32" i="5"/>
  <c r="AA31" i="5"/>
  <c r="AA30" i="5"/>
  <c r="AA29" i="5"/>
  <c r="AA28" i="5"/>
  <c r="AA27" i="5"/>
  <c r="AA26" i="5"/>
  <c r="AA25" i="5"/>
  <c r="AA24" i="5"/>
  <c r="AA23" i="5"/>
  <c r="AA22" i="5"/>
  <c r="AA21" i="5"/>
  <c r="AA20" i="5"/>
  <c r="AA19" i="5"/>
  <c r="AA18" i="5"/>
  <c r="AA17" i="5"/>
  <c r="AA16" i="5"/>
  <c r="AA15" i="5"/>
  <c r="AA14" i="5"/>
  <c r="Y14" i="5"/>
  <c r="A10" i="4"/>
  <c r="Q29" i="14"/>
  <c r="P29" i="14"/>
  <c r="O29" i="14"/>
  <c r="L5" i="14" s="1"/>
  <c r="N29" i="14"/>
  <c r="M29" i="14"/>
  <c r="L29" i="14"/>
  <c r="K29" i="14"/>
  <c r="J29" i="14"/>
  <c r="I29" i="14"/>
  <c r="H29" i="14"/>
  <c r="G29" i="14"/>
  <c r="F29" i="14"/>
  <c r="E29" i="14"/>
  <c r="D29" i="14"/>
  <c r="C29" i="14"/>
  <c r="B29" i="14"/>
  <c r="A29" i="14"/>
  <c r="R5" i="14"/>
  <c r="W2" i="12"/>
  <c r="W3" i="12" s="1"/>
  <c r="W4" i="12" s="1"/>
  <c r="W5" i="12" s="1"/>
  <c r="W6" i="12" s="1"/>
  <c r="W7" i="12" s="1"/>
  <c r="W8" i="12" s="1"/>
  <c r="W9" i="12" s="1"/>
  <c r="W10" i="12" s="1"/>
  <c r="W11" i="12" s="1"/>
  <c r="W12" i="12" s="1"/>
  <c r="W13" i="12" s="1"/>
  <c r="W14" i="12" s="1"/>
  <c r="W15" i="12" s="1"/>
  <c r="W16" i="12" s="1"/>
  <c r="W17" i="12" s="1"/>
  <c r="W18" i="12" s="1"/>
  <c r="W19" i="12" s="1"/>
  <c r="W20" i="12" s="1"/>
  <c r="W21" i="12" s="1"/>
  <c r="W22" i="12" s="1"/>
  <c r="W23" i="12" s="1"/>
  <c r="W24" i="12" s="1"/>
  <c r="W25" i="12" s="1"/>
  <c r="W26" i="12" s="1"/>
  <c r="W27" i="12" s="1"/>
  <c r="W28" i="12" s="1"/>
  <c r="W29" i="12" s="1"/>
  <c r="W30" i="12" s="1"/>
  <c r="W31" i="12" s="1"/>
  <c r="W32" i="12" s="1"/>
  <c r="W33" i="12" s="1"/>
  <c r="W34" i="12" s="1"/>
  <c r="W35" i="12" s="1"/>
  <c r="W36" i="12" s="1"/>
  <c r="W37" i="12" s="1"/>
  <c r="W38" i="12" s="1"/>
  <c r="W39" i="12" s="1"/>
  <c r="W40" i="12" s="1"/>
  <c r="W41" i="12" s="1"/>
  <c r="W42" i="12" s="1"/>
  <c r="W43" i="12" s="1"/>
  <c r="W44" i="12" s="1"/>
  <c r="W45" i="12" s="1"/>
  <c r="W46" i="12" s="1"/>
  <c r="W47" i="12" s="1"/>
  <c r="W48" i="12" s="1"/>
  <c r="W49" i="12" s="1"/>
  <c r="W50" i="12" s="1"/>
  <c r="W51" i="12" s="1"/>
  <c r="W52" i="12" s="1"/>
  <c r="W53" i="12" s="1"/>
  <c r="W54" i="12" s="1"/>
  <c r="W55" i="12" s="1"/>
  <c r="W56" i="12" s="1"/>
  <c r="W57" i="12" s="1"/>
  <c r="W58" i="12" s="1"/>
  <c r="W59" i="12" s="1"/>
  <c r="W60" i="12" s="1"/>
  <c r="W61" i="12" s="1"/>
  <c r="W62" i="12" s="1"/>
  <c r="W63" i="12" s="1"/>
  <c r="W64" i="12" s="1"/>
  <c r="W65" i="12" s="1"/>
  <c r="W66" i="12" s="1"/>
  <c r="W67" i="12" s="1"/>
  <c r="W68" i="12" s="1"/>
  <c r="W69" i="12" s="1"/>
  <c r="W70" i="12" s="1"/>
  <c r="W71" i="12" s="1"/>
  <c r="W72" i="12" s="1"/>
  <c r="W73" i="12" s="1"/>
  <c r="W74" i="12" s="1"/>
  <c r="W75" i="12" s="1"/>
  <c r="W76" i="12" s="1"/>
  <c r="W77" i="12" s="1"/>
  <c r="W78" i="12" s="1"/>
  <c r="W79" i="12" s="1"/>
  <c r="W80" i="12" s="1"/>
  <c r="W81" i="12" s="1"/>
  <c r="W82" i="12" s="1"/>
  <c r="W83" i="12" s="1"/>
  <c r="W84" i="12" s="1"/>
  <c r="W85" i="12" s="1"/>
  <c r="W86" i="12" s="1"/>
  <c r="W87" i="12" s="1"/>
  <c r="W88" i="12" s="1"/>
  <c r="W89" i="12" s="1"/>
  <c r="W90" i="12" s="1"/>
  <c r="W91" i="12" s="1"/>
  <c r="W92" i="12" s="1"/>
  <c r="W93" i="12" s="1"/>
  <c r="W94" i="12" s="1"/>
  <c r="W95" i="12" s="1"/>
  <c r="W96" i="12" s="1"/>
  <c r="W97" i="12" s="1"/>
  <c r="W98" i="12" s="1"/>
  <c r="W99" i="12" s="1"/>
  <c r="W100" i="12" s="1"/>
  <c r="W101" i="12" s="1"/>
  <c r="W102" i="12" s="1"/>
  <c r="W103" i="12" s="1"/>
  <c r="W104" i="12" s="1"/>
  <c r="W105" i="12" s="1"/>
  <c r="W106" i="12" s="1"/>
  <c r="W107" i="12" s="1"/>
  <c r="W108" i="12" s="1"/>
  <c r="W109" i="12" s="1"/>
  <c r="W110" i="12" s="1"/>
  <c r="W111" i="12" s="1"/>
  <c r="W112" i="12" s="1"/>
  <c r="W113" i="12" s="1"/>
  <c r="W114" i="12" s="1"/>
  <c r="W115" i="12" s="1"/>
  <c r="W116" i="12" s="1"/>
  <c r="W117" i="12" s="1"/>
  <c r="W118" i="12" s="1"/>
  <c r="W119" i="12" s="1"/>
  <c r="W120" i="12" s="1"/>
  <c r="W121" i="12" s="1"/>
  <c r="W122" i="12" s="1"/>
  <c r="W123" i="12" s="1"/>
  <c r="W124" i="12" s="1"/>
  <c r="W125" i="12" s="1"/>
  <c r="W126" i="12" s="1"/>
  <c r="W127" i="12" s="1"/>
  <c r="W128" i="12" s="1"/>
  <c r="W129" i="12" s="1"/>
  <c r="W130" i="12" s="1"/>
  <c r="W131" i="12" s="1"/>
  <c r="W132" i="12" s="1"/>
  <c r="W133" i="12" s="1"/>
  <c r="W134" i="12" s="1"/>
  <c r="W135" i="12" s="1"/>
  <c r="W136" i="12" s="1"/>
  <c r="W137" i="12" s="1"/>
  <c r="W138" i="12" s="1"/>
  <c r="W139" i="12" s="1"/>
  <c r="W140" i="12" s="1"/>
  <c r="W141" i="12" s="1"/>
  <c r="W142" i="12" s="1"/>
  <c r="W143" i="12" s="1"/>
  <c r="W144" i="12" s="1"/>
  <c r="W145" i="12" s="1"/>
  <c r="W146" i="12" s="1"/>
  <c r="W147" i="12" s="1"/>
  <c r="W148" i="12" s="1"/>
  <c r="W149" i="12" s="1"/>
  <c r="W150" i="12" s="1"/>
  <c r="W151" i="12" s="1"/>
  <c r="W152" i="12" s="1"/>
  <c r="W153" i="12" s="1"/>
  <c r="W154" i="12" s="1"/>
  <c r="W155" i="12" s="1"/>
  <c r="W156" i="12" s="1"/>
  <c r="W157" i="12" s="1"/>
  <c r="W158" i="12" s="1"/>
  <c r="W159" i="12" s="1"/>
  <c r="W160" i="12" s="1"/>
  <c r="W161" i="12" s="1"/>
  <c r="W162" i="12" s="1"/>
  <c r="W163" i="12" s="1"/>
  <c r="W164" i="12" s="1"/>
  <c r="W165" i="12" s="1"/>
  <c r="W166" i="12" s="1"/>
  <c r="W167" i="12" s="1"/>
  <c r="W168" i="12" s="1"/>
  <c r="W169" i="12" s="1"/>
  <c r="W170" i="12" s="1"/>
  <c r="W171" i="12" s="1"/>
  <c r="W172" i="12" s="1"/>
  <c r="W173" i="12" s="1"/>
  <c r="W174" i="12" s="1"/>
  <c r="W175" i="12" s="1"/>
  <c r="W176" i="12" s="1"/>
  <c r="W177" i="12" s="1"/>
  <c r="W178" i="12" s="1"/>
  <c r="W179" i="12" s="1"/>
  <c r="W180" i="12" s="1"/>
  <c r="W181" i="12" s="1"/>
  <c r="W182" i="12" s="1"/>
  <c r="W183" i="12" s="1"/>
  <c r="W184" i="12" s="1"/>
  <c r="W185" i="12" s="1"/>
  <c r="W186" i="12" s="1"/>
  <c r="W187" i="12" s="1"/>
  <c r="W188" i="12" s="1"/>
  <c r="W189" i="12" s="1"/>
  <c r="W190" i="12" s="1"/>
  <c r="W191" i="12" s="1"/>
  <c r="W192" i="12" s="1"/>
  <c r="W193" i="12" s="1"/>
  <c r="W194" i="12" s="1"/>
  <c r="W195" i="12" s="1"/>
  <c r="W196" i="12" s="1"/>
  <c r="W197" i="12" s="1"/>
  <c r="W198" i="12" s="1"/>
  <c r="W199" i="12" s="1"/>
  <c r="W200" i="12" s="1"/>
  <c r="W201" i="12" s="1"/>
  <c r="W202" i="12" s="1"/>
  <c r="W203" i="12" s="1"/>
  <c r="W204" i="12" s="1"/>
  <c r="W205" i="12" s="1"/>
  <c r="W206" i="12" s="1"/>
  <c r="W207" i="12" s="1"/>
  <c r="W208" i="12" s="1"/>
  <c r="W209" i="12" s="1"/>
  <c r="W210" i="12" s="1"/>
  <c r="W211" i="12" s="1"/>
  <c r="W212" i="12" s="1"/>
  <c r="W213" i="12" s="1"/>
  <c r="W214" i="12" s="1"/>
  <c r="W215" i="12" s="1"/>
  <c r="W216" i="12" s="1"/>
  <c r="W217" i="12" s="1"/>
  <c r="W218" i="12" s="1"/>
  <c r="W219" i="12" s="1"/>
  <c r="W220" i="12" s="1"/>
  <c r="W221" i="12" s="1"/>
  <c r="W222" i="12" s="1"/>
  <c r="W223" i="12" s="1"/>
  <c r="W224" i="12" s="1"/>
  <c r="W225" i="12" s="1"/>
  <c r="W226" i="12" s="1"/>
  <c r="W227" i="12" s="1"/>
  <c r="W228" i="12" s="1"/>
  <c r="W229" i="12" s="1"/>
  <c r="W230" i="12" s="1"/>
  <c r="W231" i="12" s="1"/>
  <c r="W232" i="12" s="1"/>
  <c r="W233" i="12" s="1"/>
  <c r="W234" i="12" s="1"/>
  <c r="W235" i="12" s="1"/>
  <c r="W236" i="12" s="1"/>
  <c r="W237" i="12" s="1"/>
  <c r="W238" i="12" s="1"/>
  <c r="W239" i="12" s="1"/>
  <c r="W240" i="12" s="1"/>
  <c r="W241" i="12" s="1"/>
  <c r="W242" i="12" s="1"/>
  <c r="W243" i="12" s="1"/>
  <c r="W244" i="12" s="1"/>
  <c r="W245" i="12" s="1"/>
  <c r="W246" i="12" s="1"/>
  <c r="W247" i="12" s="1"/>
  <c r="W248" i="12" s="1"/>
  <c r="W249" i="12" s="1"/>
  <c r="W250" i="12" s="1"/>
  <c r="W251" i="12" s="1"/>
  <c r="W252" i="12" s="1"/>
  <c r="W253" i="12" s="1"/>
  <c r="W254" i="12" s="1"/>
  <c r="W255" i="12" s="1"/>
  <c r="W256" i="12" s="1"/>
  <c r="W257" i="12" s="1"/>
  <c r="W258" i="12" s="1"/>
  <c r="W259" i="12" s="1"/>
  <c r="W260" i="12" s="1"/>
  <c r="W261" i="12" s="1"/>
  <c r="W262" i="12" s="1"/>
  <c r="W263" i="12" s="1"/>
  <c r="W264" i="12" s="1"/>
  <c r="W265" i="12" s="1"/>
  <c r="W266" i="12" s="1"/>
  <c r="W267" i="12" s="1"/>
  <c r="W268" i="12" s="1"/>
  <c r="W269" i="12" s="1"/>
  <c r="W270" i="12" s="1"/>
  <c r="W271" i="12" s="1"/>
  <c r="W272" i="12" s="1"/>
  <c r="W273" i="12" s="1"/>
  <c r="W274" i="12" s="1"/>
  <c r="W275" i="12" s="1"/>
  <c r="W276" i="12" s="1"/>
  <c r="W277" i="12" s="1"/>
  <c r="W278" i="12" s="1"/>
  <c r="W279" i="12" s="1"/>
  <c r="W280" i="12" s="1"/>
  <c r="W281" i="12" s="1"/>
  <c r="W282" i="12" s="1"/>
  <c r="W283" i="12" s="1"/>
  <c r="W284" i="12" s="1"/>
  <c r="W285" i="12" s="1"/>
  <c r="W286" i="12" s="1"/>
  <c r="W287" i="12" s="1"/>
  <c r="W288" i="12" s="1"/>
  <c r="W289" i="12" s="1"/>
  <c r="W290" i="12" s="1"/>
  <c r="W291" i="12" s="1"/>
  <c r="W292" i="12" s="1"/>
  <c r="W293" i="12" s="1"/>
  <c r="W294" i="12" s="1"/>
  <c r="W295" i="12" s="1"/>
  <c r="W296" i="12" s="1"/>
  <c r="W297" i="12" s="1"/>
  <c r="W298" i="12" s="1"/>
  <c r="W299" i="12" s="1"/>
  <c r="W300" i="12" s="1"/>
  <c r="W301" i="12" s="1"/>
  <c r="W302" i="12" s="1"/>
  <c r="W303" i="12" s="1"/>
  <c r="W304" i="12" s="1"/>
  <c r="W305" i="12" s="1"/>
  <c r="W306" i="12" s="1"/>
  <c r="W307" i="12" s="1"/>
  <c r="W308" i="12" s="1"/>
  <c r="W309" i="12" s="1"/>
  <c r="W310" i="12" s="1"/>
  <c r="W311" i="12" s="1"/>
  <c r="W312" i="12" s="1"/>
  <c r="W313" i="12" s="1"/>
  <c r="W314" i="12" s="1"/>
  <c r="W315" i="12" s="1"/>
  <c r="W316" i="12" s="1"/>
  <c r="W317" i="12" s="1"/>
  <c r="W318" i="12" s="1"/>
  <c r="W319" i="12" s="1"/>
  <c r="W320" i="12" s="1"/>
  <c r="W321" i="12" s="1"/>
  <c r="W322" i="12" s="1"/>
  <c r="W323" i="12" s="1"/>
  <c r="W324" i="12" s="1"/>
  <c r="W325" i="12" s="1"/>
  <c r="W326" i="12" s="1"/>
  <c r="W327" i="12" s="1"/>
  <c r="W328" i="12" s="1"/>
  <c r="W329" i="12" s="1"/>
  <c r="W330" i="12" s="1"/>
  <c r="W331" i="12" s="1"/>
  <c r="W332" i="12" s="1"/>
  <c r="W333" i="12" s="1"/>
  <c r="W334" i="12" s="1"/>
  <c r="W335" i="12" s="1"/>
  <c r="W336" i="12" s="1"/>
  <c r="W337" i="12" s="1"/>
  <c r="W338" i="12" s="1"/>
  <c r="W339" i="12" s="1"/>
  <c r="W340" i="12" s="1"/>
  <c r="W341" i="12" s="1"/>
  <c r="W342" i="12" s="1"/>
  <c r="W343" i="12" s="1"/>
  <c r="W344" i="12" s="1"/>
  <c r="W345" i="12" s="1"/>
  <c r="W346" i="12" s="1"/>
  <c r="W347" i="12" s="1"/>
  <c r="W348" i="12" s="1"/>
  <c r="W349" i="12" s="1"/>
  <c r="W350" i="12" s="1"/>
  <c r="W351" i="12" s="1"/>
  <c r="W352" i="12" s="1"/>
  <c r="W353" i="12" s="1"/>
  <c r="W354" i="12" s="1"/>
  <c r="W355" i="12" s="1"/>
  <c r="W356" i="12" s="1"/>
  <c r="W357" i="12" s="1"/>
  <c r="W358" i="12" s="1"/>
  <c r="W359" i="12" s="1"/>
  <c r="W360" i="12" s="1"/>
  <c r="W361" i="12" s="1"/>
  <c r="W362" i="12" s="1"/>
  <c r="W363" i="12" s="1"/>
  <c r="W364" i="12" s="1"/>
  <c r="G10" i="4" l="1"/>
  <c r="AA10" i="5"/>
  <c r="F10" i="4"/>
  <c r="S10" i="5"/>
  <c r="Y196" i="5" l="1"/>
  <c r="Z196" i="5" s="1"/>
  <c r="Y195" i="5"/>
  <c r="Z195" i="5" s="1"/>
  <c r="Y194" i="5"/>
  <c r="Z194" i="5" s="1"/>
  <c r="Y193" i="5"/>
  <c r="Z193" i="5" s="1"/>
  <c r="Y192" i="5"/>
  <c r="Z192" i="5" s="1"/>
  <c r="Y191" i="5"/>
  <c r="Z191" i="5" s="1"/>
  <c r="Y190" i="5"/>
  <c r="Z190" i="5" s="1"/>
  <c r="Y189" i="5"/>
  <c r="Z189" i="5" s="1"/>
  <c r="Y188" i="5"/>
  <c r="Z188" i="5" s="1"/>
  <c r="Y187" i="5"/>
  <c r="Z187" i="5" s="1"/>
  <c r="Y186" i="5"/>
  <c r="Z186" i="5" s="1"/>
  <c r="Y185" i="5"/>
  <c r="Z185" i="5" s="1"/>
  <c r="Y184" i="5"/>
  <c r="Z184" i="5" s="1"/>
  <c r="Y183" i="5"/>
  <c r="Z183" i="5" s="1"/>
  <c r="Y182" i="5"/>
  <c r="Z182" i="5" s="1"/>
  <c r="Y181" i="5"/>
  <c r="Z181" i="5" s="1"/>
  <c r="Y180" i="5"/>
  <c r="Z180" i="5" s="1"/>
  <c r="Y179" i="5"/>
  <c r="Z179" i="5" s="1"/>
  <c r="Y178" i="5"/>
  <c r="Z178" i="5" s="1"/>
  <c r="Y177" i="5"/>
  <c r="Z177" i="5" s="1"/>
  <c r="Y176" i="5"/>
  <c r="Z176" i="5" s="1"/>
  <c r="Y175" i="5"/>
  <c r="Z175" i="5" s="1"/>
  <c r="Y174" i="5"/>
  <c r="Z174" i="5" s="1"/>
  <c r="Y173" i="5"/>
  <c r="Z173" i="5" s="1"/>
  <c r="Y172" i="5"/>
  <c r="Z172" i="5" s="1"/>
  <c r="Y171" i="5"/>
  <c r="Z171" i="5" s="1"/>
  <c r="Y170" i="5"/>
  <c r="Z170" i="5" s="1"/>
  <c r="Y169" i="5"/>
  <c r="Z169" i="5" s="1"/>
  <c r="Y168" i="5"/>
  <c r="Z168" i="5" s="1"/>
  <c r="Y167" i="5"/>
  <c r="Z167" i="5" s="1"/>
  <c r="Y166" i="5"/>
  <c r="Z166" i="5" s="1"/>
  <c r="Y165" i="5"/>
  <c r="Z165" i="5" s="1"/>
  <c r="Y164" i="5"/>
  <c r="Z164" i="5" s="1"/>
  <c r="Y163" i="5"/>
  <c r="Z163" i="5" s="1"/>
  <c r="Y162" i="5"/>
  <c r="Z162" i="5" s="1"/>
  <c r="Y161" i="5"/>
  <c r="Z161" i="5" s="1"/>
  <c r="Y160" i="5"/>
  <c r="Z160" i="5" s="1"/>
  <c r="Y159" i="5"/>
  <c r="Z159" i="5" s="1"/>
  <c r="Y158" i="5"/>
  <c r="Z158" i="5" s="1"/>
  <c r="Y157" i="5"/>
  <c r="Z157" i="5" s="1"/>
  <c r="Y156" i="5"/>
  <c r="Z156" i="5" s="1"/>
  <c r="Y155" i="5"/>
  <c r="Z155" i="5" s="1"/>
  <c r="Y154" i="5"/>
  <c r="Z154" i="5" s="1"/>
  <c r="Y153" i="5"/>
  <c r="Z153" i="5" s="1"/>
  <c r="Y152" i="5"/>
  <c r="Z152" i="5" s="1"/>
  <c r="Y151" i="5"/>
  <c r="Z151" i="5" s="1"/>
  <c r="Y150" i="5"/>
  <c r="Z150" i="5" s="1"/>
  <c r="Y149" i="5"/>
  <c r="Z149" i="5" s="1"/>
  <c r="Y148" i="5"/>
  <c r="Z148" i="5" s="1"/>
  <c r="Y147" i="5"/>
  <c r="Z147" i="5" s="1"/>
  <c r="Y146" i="5"/>
  <c r="Z146" i="5" s="1"/>
  <c r="Y145" i="5"/>
  <c r="Z145" i="5" s="1"/>
  <c r="Y144" i="5"/>
  <c r="Z144" i="5" s="1"/>
  <c r="Y143" i="5"/>
  <c r="Z143" i="5" s="1"/>
  <c r="Y142" i="5"/>
  <c r="Z142" i="5" s="1"/>
  <c r="Y141" i="5"/>
  <c r="Z141" i="5" s="1"/>
  <c r="Y140" i="5"/>
  <c r="Z140" i="5" s="1"/>
  <c r="Y139" i="5"/>
  <c r="Z139" i="5" s="1"/>
  <c r="Y138" i="5"/>
  <c r="Z138" i="5" s="1"/>
  <c r="Y137" i="5"/>
  <c r="Z137" i="5" s="1"/>
  <c r="Y136" i="5"/>
  <c r="Z136" i="5" s="1"/>
  <c r="Y135" i="5"/>
  <c r="Z135" i="5" s="1"/>
  <c r="Y134" i="5"/>
  <c r="Z134" i="5" s="1"/>
  <c r="Y133" i="5"/>
  <c r="Z133" i="5" s="1"/>
  <c r="Y132" i="5"/>
  <c r="Z132" i="5" s="1"/>
  <c r="Y131" i="5"/>
  <c r="Z131" i="5" s="1"/>
  <c r="Y130" i="5"/>
  <c r="Z130" i="5" s="1"/>
  <c r="Y129" i="5"/>
  <c r="Z129" i="5" s="1"/>
  <c r="Y128" i="5"/>
  <c r="Z128" i="5" s="1"/>
  <c r="Y127" i="5"/>
  <c r="Z127" i="5" s="1"/>
  <c r="Y126" i="5"/>
  <c r="Z126" i="5" s="1"/>
  <c r="Y125" i="5"/>
  <c r="Z125" i="5" s="1"/>
  <c r="Y124" i="5"/>
  <c r="Z124" i="5" s="1"/>
  <c r="Y123" i="5"/>
  <c r="Z123" i="5" s="1"/>
  <c r="Y122" i="5"/>
  <c r="Z122" i="5" s="1"/>
  <c r="Y121" i="5"/>
  <c r="Z121" i="5" s="1"/>
  <c r="Y120" i="5"/>
  <c r="Z120" i="5" s="1"/>
  <c r="Y119" i="5"/>
  <c r="Z119" i="5" s="1"/>
  <c r="Y118" i="5"/>
  <c r="Z118" i="5" s="1"/>
  <c r="Y117" i="5"/>
  <c r="Z117" i="5" s="1"/>
  <c r="Y116" i="5"/>
  <c r="Z116" i="5" s="1"/>
  <c r="Y115" i="5"/>
  <c r="Z115" i="5" s="1"/>
  <c r="Y114" i="5"/>
  <c r="Z114" i="5" s="1"/>
  <c r="Y113" i="5"/>
  <c r="Z113" i="5" s="1"/>
  <c r="Y112" i="5"/>
  <c r="Z112" i="5" s="1"/>
  <c r="Y111" i="5"/>
  <c r="Z111" i="5" s="1"/>
  <c r="Y110" i="5"/>
  <c r="Z110" i="5" s="1"/>
  <c r="Y109" i="5"/>
  <c r="Z109" i="5" s="1"/>
  <c r="Y108" i="5"/>
  <c r="Z108" i="5" s="1"/>
  <c r="Y107" i="5"/>
  <c r="Z107" i="5" s="1"/>
  <c r="Y106" i="5"/>
  <c r="Z106" i="5" s="1"/>
  <c r="Y105" i="5"/>
  <c r="Z105" i="5" s="1"/>
  <c r="Y104" i="5"/>
  <c r="Z104" i="5" s="1"/>
  <c r="Y103" i="5"/>
  <c r="Z103" i="5" s="1"/>
  <c r="Y102" i="5"/>
  <c r="Z102" i="5" s="1"/>
  <c r="Y101" i="5"/>
  <c r="Z101" i="5" s="1"/>
  <c r="Y100" i="5"/>
  <c r="Z100" i="5" s="1"/>
  <c r="Y99" i="5"/>
  <c r="Z99" i="5" s="1"/>
  <c r="Y98" i="5"/>
  <c r="Z98" i="5" s="1"/>
  <c r="Y97" i="5"/>
  <c r="Z97" i="5" s="1"/>
  <c r="Y96" i="5"/>
  <c r="Z96" i="5" s="1"/>
  <c r="Y95" i="5"/>
  <c r="Z95" i="5" s="1"/>
  <c r="Y94" i="5"/>
  <c r="Z94" i="5" s="1"/>
  <c r="Y93" i="5"/>
  <c r="Z93" i="5" s="1"/>
  <c r="Y92" i="5"/>
  <c r="Z92" i="5" s="1"/>
  <c r="Y91" i="5"/>
  <c r="Z91" i="5" s="1"/>
  <c r="Y90" i="5"/>
  <c r="Z90" i="5" s="1"/>
  <c r="Y89" i="5"/>
  <c r="Z89" i="5" s="1"/>
  <c r="Y88" i="5"/>
  <c r="Z88" i="5" s="1"/>
  <c r="Y87" i="5"/>
  <c r="Z87" i="5" s="1"/>
  <c r="Y86" i="5"/>
  <c r="Z86" i="5" s="1"/>
  <c r="Y85" i="5"/>
  <c r="Z85" i="5" s="1"/>
  <c r="Y84" i="5"/>
  <c r="Z84" i="5" s="1"/>
  <c r="Y83" i="5"/>
  <c r="Z83" i="5" s="1"/>
  <c r="Y82" i="5"/>
  <c r="Z82" i="5" s="1"/>
  <c r="Y81" i="5"/>
  <c r="Z81" i="5" s="1"/>
  <c r="Y80" i="5"/>
  <c r="Z80" i="5" s="1"/>
  <c r="Y79" i="5"/>
  <c r="Z79" i="5" s="1"/>
  <c r="Y78" i="5"/>
  <c r="Z78" i="5" s="1"/>
  <c r="Y77" i="5"/>
  <c r="Z77" i="5" s="1"/>
  <c r="Y76" i="5"/>
  <c r="Z76" i="5" s="1"/>
  <c r="Y75" i="5"/>
  <c r="Z75" i="5" s="1"/>
  <c r="Y74" i="5"/>
  <c r="Z74" i="5" s="1"/>
  <c r="Y73" i="5"/>
  <c r="Z73" i="5" s="1"/>
  <c r="Y72" i="5"/>
  <c r="Z72" i="5" s="1"/>
  <c r="Y71" i="5"/>
  <c r="Z71" i="5" s="1"/>
  <c r="Y70" i="5"/>
  <c r="Z70" i="5" s="1"/>
  <c r="Y69" i="5"/>
  <c r="Z69" i="5" s="1"/>
  <c r="Y68" i="5"/>
  <c r="Z68" i="5" s="1"/>
  <c r="Y67" i="5"/>
  <c r="Z67" i="5" s="1"/>
  <c r="Y66" i="5"/>
  <c r="Z66" i="5" s="1"/>
  <c r="Y65" i="5"/>
  <c r="Z65" i="5" s="1"/>
  <c r="Y64" i="5"/>
  <c r="Z64" i="5" s="1"/>
  <c r="Y63" i="5"/>
  <c r="Z63" i="5" s="1"/>
  <c r="Y62" i="5"/>
  <c r="Z62" i="5" s="1"/>
  <c r="Y61" i="5"/>
  <c r="Z61" i="5" s="1"/>
  <c r="Y60" i="5"/>
  <c r="Z60" i="5" s="1"/>
  <c r="Y59" i="5"/>
  <c r="Z59" i="5" s="1"/>
  <c r="Y58" i="5"/>
  <c r="Z58" i="5" s="1"/>
  <c r="Y57" i="5"/>
  <c r="Z57" i="5" s="1"/>
  <c r="Y56" i="5"/>
  <c r="Z56" i="5" s="1"/>
  <c r="Y55" i="5"/>
  <c r="Z55" i="5" s="1"/>
  <c r="Y54" i="5"/>
  <c r="Z54" i="5" s="1"/>
  <c r="Y53" i="5"/>
  <c r="Z53" i="5" s="1"/>
  <c r="Y52" i="5"/>
  <c r="Z52" i="5" s="1"/>
  <c r="Y51" i="5"/>
  <c r="Z51" i="5" s="1"/>
  <c r="Y50" i="5"/>
  <c r="Z50" i="5" s="1"/>
  <c r="Y49" i="5"/>
  <c r="Z49" i="5" s="1"/>
  <c r="Y48" i="5"/>
  <c r="Z48" i="5" s="1"/>
  <c r="Y47" i="5"/>
  <c r="Z47" i="5" s="1"/>
  <c r="Y46" i="5"/>
  <c r="Z46" i="5" s="1"/>
  <c r="Y45" i="5"/>
  <c r="Z45" i="5" s="1"/>
  <c r="Y44" i="5"/>
  <c r="Z44" i="5" s="1"/>
  <c r="Y43" i="5"/>
  <c r="Z43" i="5" s="1"/>
  <c r="Y42" i="5"/>
  <c r="Z42" i="5" s="1"/>
  <c r="Y41" i="5"/>
  <c r="Z41" i="5" s="1"/>
  <c r="Y40" i="5"/>
  <c r="Z40" i="5" s="1"/>
  <c r="Y39" i="5"/>
  <c r="Z39" i="5" s="1"/>
  <c r="Y38" i="5"/>
  <c r="Z38" i="5" s="1"/>
  <c r="Y37" i="5"/>
  <c r="Z37" i="5" s="1"/>
  <c r="Y36" i="5"/>
  <c r="Z36" i="5" s="1"/>
  <c r="Y35" i="5"/>
  <c r="Z35" i="5" s="1"/>
  <c r="Y34" i="5"/>
  <c r="Z34" i="5" s="1"/>
  <c r="Y33" i="5"/>
  <c r="Z33" i="5" s="1"/>
  <c r="Y32" i="5"/>
  <c r="Z32" i="5" s="1"/>
  <c r="Y31" i="5"/>
  <c r="Z31" i="5" s="1"/>
  <c r="Y30" i="5"/>
  <c r="Z30" i="5" s="1"/>
  <c r="Y29" i="5"/>
  <c r="Z29" i="5" s="1"/>
  <c r="Y28" i="5"/>
  <c r="Z28" i="5" s="1"/>
  <c r="Y27" i="5"/>
  <c r="Z27" i="5" s="1"/>
  <c r="Y26" i="5"/>
  <c r="Z26" i="5" s="1"/>
  <c r="Y25" i="5"/>
  <c r="Z25" i="5" s="1"/>
  <c r="Y24" i="5"/>
  <c r="Z24" i="5" s="1"/>
  <c r="Y23" i="5"/>
  <c r="Z23" i="5" s="1"/>
  <c r="Y22" i="5"/>
  <c r="Z22" i="5" s="1"/>
  <c r="Y21" i="5"/>
  <c r="Z21" i="5" s="1"/>
  <c r="Y20" i="5"/>
  <c r="Z20" i="5" s="1"/>
  <c r="Y19" i="5"/>
  <c r="Z19" i="5" s="1"/>
  <c r="Y18" i="5"/>
  <c r="Z18" i="5" s="1"/>
  <c r="Y17" i="5"/>
  <c r="Z17" i="5" s="1"/>
  <c r="Y16" i="5"/>
  <c r="Z16" i="5" s="1"/>
  <c r="Y15" i="5"/>
  <c r="Z15" i="5" s="1"/>
  <c r="H14" i="4"/>
  <c r="H10" i="4" l="1"/>
  <c r="M190" i="12" l="1"/>
  <c r="M189" i="12"/>
  <c r="M188" i="12"/>
  <c r="M187" i="12"/>
  <c r="M186" i="12"/>
  <c r="M185" i="12"/>
  <c r="M184" i="12"/>
  <c r="M183" i="12"/>
  <c r="M182" i="12"/>
  <c r="M181" i="12"/>
  <c r="M180" i="12"/>
  <c r="M179" i="12"/>
  <c r="M178" i="12"/>
  <c r="M177" i="12"/>
  <c r="M176" i="12"/>
  <c r="M175" i="12"/>
  <c r="M174" i="12"/>
  <c r="M173" i="12"/>
  <c r="M172" i="12"/>
  <c r="M171" i="12"/>
  <c r="M170" i="12"/>
  <c r="M169" i="12"/>
  <c r="M168" i="12"/>
  <c r="M167" i="12"/>
  <c r="M166" i="12"/>
  <c r="M165" i="12"/>
  <c r="M164" i="12"/>
  <c r="M163" i="12"/>
  <c r="M162" i="12"/>
  <c r="M161" i="12"/>
  <c r="M160" i="12"/>
  <c r="M159" i="12"/>
  <c r="M158" i="12"/>
  <c r="M157" i="12"/>
  <c r="M156" i="12"/>
  <c r="M155" i="12"/>
  <c r="M154" i="12"/>
  <c r="M153" i="12"/>
  <c r="M152" i="12"/>
  <c r="M151" i="12"/>
  <c r="M150" i="12"/>
  <c r="M149" i="12"/>
  <c r="M148" i="12"/>
  <c r="M147" i="12"/>
  <c r="M146" i="12"/>
  <c r="M145" i="12"/>
  <c r="M144" i="12"/>
  <c r="M143" i="12"/>
  <c r="M142" i="12"/>
  <c r="M141" i="12"/>
  <c r="M140" i="12"/>
  <c r="M139" i="12"/>
  <c r="M138" i="12"/>
  <c r="M137" i="12"/>
  <c r="M136" i="12"/>
  <c r="M135" i="12"/>
  <c r="M134" i="12"/>
  <c r="M133" i="12"/>
  <c r="M132" i="12"/>
  <c r="M131" i="12"/>
  <c r="M130" i="12"/>
  <c r="M129" i="12"/>
  <c r="M128" i="12"/>
  <c r="M127" i="12"/>
  <c r="M126" i="12"/>
  <c r="M125" i="12"/>
  <c r="M124" i="12"/>
  <c r="M123" i="12"/>
  <c r="M122" i="12"/>
  <c r="M121" i="12"/>
  <c r="M120" i="12"/>
  <c r="M119" i="12"/>
  <c r="M118" i="12"/>
  <c r="M117" i="12"/>
  <c r="M116" i="12"/>
  <c r="M115" i="12"/>
  <c r="M114" i="12"/>
  <c r="M113" i="12"/>
  <c r="M112" i="12"/>
  <c r="M111" i="12"/>
  <c r="M110" i="12"/>
  <c r="M109" i="12"/>
  <c r="M108" i="12"/>
  <c r="M107" i="12"/>
  <c r="M106" i="12"/>
  <c r="M105" i="12"/>
  <c r="M104" i="12"/>
  <c r="M103" i="12"/>
  <c r="M102" i="12"/>
  <c r="M101" i="12"/>
  <c r="M100" i="12"/>
  <c r="M99" i="12"/>
  <c r="M98" i="12"/>
  <c r="M97" i="12"/>
  <c r="M96" i="12"/>
  <c r="M95" i="12"/>
  <c r="M94" i="12"/>
  <c r="M93" i="12"/>
  <c r="M92" i="12"/>
  <c r="M91" i="12"/>
  <c r="M90" i="12"/>
  <c r="M89" i="12"/>
  <c r="M88" i="12"/>
  <c r="M87" i="12"/>
  <c r="M86" i="12"/>
  <c r="M85" i="12"/>
  <c r="M84" i="12"/>
  <c r="M83" i="12"/>
  <c r="M82" i="12"/>
  <c r="M81" i="12"/>
  <c r="M80" i="12"/>
  <c r="M79" i="12"/>
  <c r="M78" i="12"/>
  <c r="M77" i="12"/>
  <c r="M76" i="12"/>
  <c r="M75" i="12"/>
  <c r="M74" i="12"/>
  <c r="M73" i="12"/>
  <c r="M72" i="12"/>
  <c r="M71" i="12"/>
  <c r="M70" i="12"/>
  <c r="M69" i="12"/>
  <c r="M68" i="12"/>
  <c r="M67" i="12"/>
  <c r="M66" i="12"/>
  <c r="M65" i="12"/>
  <c r="M64" i="12"/>
  <c r="M63" i="12"/>
  <c r="M62" i="12"/>
  <c r="M61" i="12"/>
  <c r="M60" i="12"/>
  <c r="M59" i="12"/>
  <c r="M58" i="12"/>
  <c r="M57" i="12"/>
  <c r="M56" i="12"/>
  <c r="M55" i="12"/>
  <c r="M54" i="12"/>
  <c r="M53" i="12"/>
  <c r="M52" i="12"/>
  <c r="M51" i="12"/>
  <c r="M50" i="12"/>
  <c r="M49" i="12"/>
  <c r="M48" i="12"/>
  <c r="M47" i="12"/>
  <c r="M46" i="12"/>
  <c r="M45" i="12"/>
  <c r="M44" i="12"/>
  <c r="M43" i="12"/>
  <c r="M42" i="12"/>
  <c r="M41" i="12"/>
  <c r="M40" i="12"/>
  <c r="M39" i="12"/>
  <c r="M38" i="12"/>
  <c r="M37" i="12"/>
  <c r="M36" i="12"/>
  <c r="M35" i="12"/>
  <c r="M34" i="12"/>
  <c r="M33" i="12"/>
  <c r="M32" i="12"/>
  <c r="M31" i="12"/>
  <c r="M30" i="12"/>
  <c r="M29" i="12"/>
  <c r="M28" i="12"/>
  <c r="M27" i="12"/>
  <c r="M26" i="12"/>
  <c r="M25" i="12"/>
  <c r="M24" i="12"/>
  <c r="M23" i="12"/>
  <c r="M22" i="12"/>
  <c r="M21" i="12"/>
  <c r="M20" i="12"/>
  <c r="M19" i="12"/>
  <c r="M18" i="12"/>
  <c r="M17" i="12"/>
  <c r="M16" i="12"/>
  <c r="M15" i="12"/>
  <c r="M14" i="12"/>
  <c r="M13" i="12"/>
  <c r="M12" i="12"/>
  <c r="M11" i="12"/>
  <c r="M10" i="12"/>
  <c r="M9" i="12"/>
  <c r="M8" i="12"/>
  <c r="O7" i="12"/>
  <c r="O8" i="12" s="1"/>
  <c r="O9" i="12" s="1"/>
  <c r="O10" i="12" s="1"/>
  <c r="O11" i="12" s="1"/>
  <c r="O12" i="12" s="1"/>
  <c r="O13" i="12" s="1"/>
  <c r="O14" i="12" s="1"/>
  <c r="O15" i="12" s="1"/>
  <c r="O16" i="12" s="1"/>
  <c r="O17" i="12" s="1"/>
  <c r="O18" i="12" s="1"/>
  <c r="O19" i="12" s="1"/>
  <c r="O20" i="12" s="1"/>
  <c r="O21" i="12" s="1"/>
  <c r="O22" i="12" s="1"/>
  <c r="O23" i="12" s="1"/>
  <c r="O24" i="12" s="1"/>
  <c r="O25" i="12" s="1"/>
  <c r="O26" i="12" s="1"/>
  <c r="O27" i="12" s="1"/>
  <c r="O28" i="12" s="1"/>
  <c r="O29" i="12" s="1"/>
  <c r="O30" i="12" s="1"/>
  <c r="O31" i="12" s="1"/>
  <c r="O32" i="12" s="1"/>
  <c r="O33" i="12" s="1"/>
  <c r="O34" i="12" s="1"/>
  <c r="O35" i="12" s="1"/>
  <c r="O36" i="12" s="1"/>
  <c r="O37" i="12" s="1"/>
  <c r="O38" i="12" s="1"/>
  <c r="O39" i="12" s="1"/>
  <c r="O40" i="12" s="1"/>
  <c r="O41" i="12" s="1"/>
  <c r="O42" i="12" s="1"/>
  <c r="O43" i="12" s="1"/>
  <c r="O44" i="12" s="1"/>
  <c r="O45" i="12" s="1"/>
  <c r="O46" i="12" s="1"/>
  <c r="O47" i="12" s="1"/>
  <c r="O48" i="12" s="1"/>
  <c r="O49" i="12" s="1"/>
  <c r="O50" i="12" s="1"/>
  <c r="O51" i="12" s="1"/>
  <c r="O52" i="12" s="1"/>
  <c r="O53" i="12" s="1"/>
  <c r="O54" i="12" s="1"/>
  <c r="O55" i="12" s="1"/>
  <c r="O56" i="12" s="1"/>
  <c r="O57" i="12" s="1"/>
  <c r="O58" i="12" s="1"/>
  <c r="O59" i="12" s="1"/>
  <c r="O60" i="12" s="1"/>
  <c r="O61" i="12" s="1"/>
  <c r="O62" i="12" s="1"/>
  <c r="O63" i="12" s="1"/>
  <c r="O64" i="12" s="1"/>
  <c r="O65" i="12" s="1"/>
  <c r="O66" i="12" s="1"/>
  <c r="O67" i="12" s="1"/>
  <c r="O68" i="12" s="1"/>
  <c r="O69" i="12" s="1"/>
  <c r="O70" i="12" s="1"/>
  <c r="O71" i="12" s="1"/>
  <c r="O72" i="12" s="1"/>
  <c r="O73" i="12" s="1"/>
  <c r="O74" i="12" s="1"/>
  <c r="O75" i="12" s="1"/>
  <c r="O76" i="12" s="1"/>
  <c r="O77" i="12" s="1"/>
  <c r="O78" i="12" s="1"/>
  <c r="O79" i="12" s="1"/>
  <c r="O80" i="12" s="1"/>
  <c r="O81" i="12" s="1"/>
  <c r="O82" i="12" s="1"/>
  <c r="O83" i="12" s="1"/>
  <c r="O84" i="12" s="1"/>
  <c r="O85" i="12" s="1"/>
  <c r="O86" i="12" s="1"/>
  <c r="O87" i="12" s="1"/>
  <c r="O88" i="12" s="1"/>
  <c r="O89" i="12" s="1"/>
  <c r="O90" i="12" s="1"/>
  <c r="O91" i="12" s="1"/>
  <c r="O92" i="12" s="1"/>
  <c r="O93" i="12" s="1"/>
  <c r="O94" i="12" s="1"/>
  <c r="O95" i="12" s="1"/>
  <c r="O96" i="12" s="1"/>
  <c r="O97" i="12" s="1"/>
  <c r="O98" i="12" s="1"/>
  <c r="O99" i="12" s="1"/>
  <c r="O100" i="12" s="1"/>
  <c r="O101" i="12" s="1"/>
  <c r="O102" i="12" s="1"/>
  <c r="O103" i="12" s="1"/>
  <c r="O104" i="12" s="1"/>
  <c r="O105" i="12" s="1"/>
  <c r="O106" i="12" s="1"/>
  <c r="O107" i="12" s="1"/>
  <c r="O108" i="12" s="1"/>
  <c r="O109" i="12" s="1"/>
  <c r="O110" i="12" s="1"/>
  <c r="O111" i="12" s="1"/>
  <c r="O112" i="12" s="1"/>
  <c r="O113" i="12" s="1"/>
  <c r="O114" i="12" s="1"/>
  <c r="O115" i="12" s="1"/>
  <c r="O116" i="12" s="1"/>
  <c r="O117" i="12" s="1"/>
  <c r="O118" i="12" s="1"/>
  <c r="O119" i="12" s="1"/>
  <c r="O120" i="12" s="1"/>
  <c r="O121" i="12" s="1"/>
  <c r="O122" i="12" s="1"/>
  <c r="O123" i="12" s="1"/>
  <c r="O124" i="12" s="1"/>
  <c r="O125" i="12" s="1"/>
  <c r="O126" i="12" s="1"/>
  <c r="O127" i="12" s="1"/>
  <c r="O128" i="12" s="1"/>
  <c r="O129" i="12" s="1"/>
  <c r="O130" i="12" s="1"/>
  <c r="O131" i="12" s="1"/>
  <c r="O132" i="12" s="1"/>
  <c r="O133" i="12" s="1"/>
  <c r="O134" i="12" s="1"/>
  <c r="O135" i="12" s="1"/>
  <c r="O136" i="12" s="1"/>
  <c r="O137" i="12" s="1"/>
  <c r="O138" i="12" s="1"/>
  <c r="O139" i="12" s="1"/>
  <c r="O140" i="12" s="1"/>
  <c r="O141" i="12" s="1"/>
  <c r="O142" i="12" s="1"/>
  <c r="O143" i="12" s="1"/>
  <c r="O144" i="12" s="1"/>
  <c r="O145" i="12" s="1"/>
  <c r="O146" i="12" s="1"/>
  <c r="O147" i="12" s="1"/>
  <c r="O148" i="12" s="1"/>
  <c r="O149" i="12" s="1"/>
  <c r="O150" i="12" s="1"/>
  <c r="O151" i="12" s="1"/>
  <c r="O152" i="12" s="1"/>
  <c r="O153" i="12" s="1"/>
  <c r="O154" i="12" s="1"/>
  <c r="O155" i="12" s="1"/>
  <c r="O156" i="12" s="1"/>
  <c r="O157" i="12" s="1"/>
  <c r="O158" i="12" s="1"/>
  <c r="O159" i="12" s="1"/>
  <c r="O160" i="12" s="1"/>
  <c r="O161" i="12" s="1"/>
  <c r="O162" i="12" s="1"/>
  <c r="O163" i="12" s="1"/>
  <c r="O164" i="12" s="1"/>
  <c r="O165" i="12" s="1"/>
  <c r="O166" i="12" s="1"/>
  <c r="O167" i="12" s="1"/>
  <c r="O168" i="12" s="1"/>
  <c r="O169" i="12" s="1"/>
  <c r="O170" i="12" s="1"/>
  <c r="O171" i="12" s="1"/>
  <c r="O172" i="12" s="1"/>
  <c r="O173" i="12" s="1"/>
  <c r="O174" i="12" s="1"/>
  <c r="O175" i="12" s="1"/>
  <c r="O176" i="12" s="1"/>
  <c r="O177" i="12" s="1"/>
  <c r="O178" i="12" s="1"/>
  <c r="O179" i="12" s="1"/>
  <c r="O180" i="12" s="1"/>
  <c r="O181" i="12" s="1"/>
  <c r="O182" i="12" s="1"/>
  <c r="O183" i="12" s="1"/>
  <c r="O184" i="12" s="1"/>
  <c r="O185" i="12" s="1"/>
  <c r="O186" i="12" s="1"/>
  <c r="O187" i="12" s="1"/>
  <c r="O188" i="12" s="1"/>
  <c r="O189" i="12" s="1"/>
  <c r="O190" i="12" s="1"/>
  <c r="O191" i="12" s="1"/>
  <c r="O192" i="12" s="1"/>
  <c r="O193" i="12" s="1"/>
  <c r="O194" i="12" s="1"/>
  <c r="O195" i="12" s="1"/>
  <c r="O196" i="12" s="1"/>
  <c r="O197" i="12" s="1"/>
  <c r="O198" i="12" s="1"/>
  <c r="O199" i="12" s="1"/>
  <c r="O200" i="12" s="1"/>
  <c r="O201" i="12" s="1"/>
  <c r="O202" i="12" s="1"/>
  <c r="O203" i="12" s="1"/>
  <c r="O204" i="12" s="1"/>
  <c r="O205" i="12" s="1"/>
  <c r="O206" i="12" s="1"/>
  <c r="O207" i="12" s="1"/>
  <c r="O208" i="12" s="1"/>
  <c r="O209" i="12" s="1"/>
  <c r="O210" i="12" s="1"/>
  <c r="O211" i="12" s="1"/>
  <c r="O212" i="12" s="1"/>
  <c r="O213" i="12" s="1"/>
  <c r="O214" i="12" s="1"/>
  <c r="O215" i="12" s="1"/>
  <c r="O216" i="12" s="1"/>
  <c r="O217" i="12" s="1"/>
  <c r="O218" i="12" s="1"/>
  <c r="O219" i="12" s="1"/>
  <c r="O220" i="12" s="1"/>
  <c r="O221" i="12" s="1"/>
  <c r="O222" i="12" s="1"/>
  <c r="O223" i="12" s="1"/>
  <c r="O224" i="12" s="1"/>
  <c r="O225" i="12" s="1"/>
  <c r="O226" i="12" s="1"/>
  <c r="O227" i="12" s="1"/>
  <c r="O228" i="12" s="1"/>
  <c r="O229" i="12" s="1"/>
  <c r="O230" i="12" s="1"/>
  <c r="O231" i="12" s="1"/>
  <c r="O232" i="12" s="1"/>
  <c r="O233" i="12" s="1"/>
  <c r="O234" i="12" s="1"/>
  <c r="O235" i="12" s="1"/>
  <c r="O236" i="12" s="1"/>
  <c r="O237" i="12" s="1"/>
  <c r="O238" i="12" s="1"/>
  <c r="O239" i="12" s="1"/>
  <c r="O240" i="12" s="1"/>
  <c r="O241" i="12" s="1"/>
  <c r="O242" i="12" s="1"/>
  <c r="O243" i="12" s="1"/>
  <c r="O244" i="12" s="1"/>
  <c r="O245" i="12" s="1"/>
  <c r="O246" i="12" s="1"/>
  <c r="O247" i="12" s="1"/>
  <c r="O248" i="12" s="1"/>
  <c r="O249" i="12" s="1"/>
  <c r="O250" i="12" s="1"/>
  <c r="O251" i="12" s="1"/>
  <c r="O252" i="12" s="1"/>
  <c r="O253" i="12" s="1"/>
  <c r="O254" i="12" s="1"/>
  <c r="O255" i="12" s="1"/>
  <c r="O256" i="12" s="1"/>
  <c r="O257" i="12" s="1"/>
  <c r="O258" i="12" s="1"/>
  <c r="O259" i="12" s="1"/>
  <c r="O260" i="12" s="1"/>
  <c r="O261" i="12" s="1"/>
  <c r="O262" i="12" s="1"/>
  <c r="O263" i="12" s="1"/>
  <c r="O264" i="12" s="1"/>
  <c r="O265" i="12" s="1"/>
  <c r="O266" i="12" s="1"/>
  <c r="O267" i="12" s="1"/>
  <c r="O268" i="12" s="1"/>
  <c r="O269" i="12" s="1"/>
  <c r="O270" i="12" s="1"/>
  <c r="O271" i="12" s="1"/>
  <c r="O272" i="12" s="1"/>
  <c r="O273" i="12" s="1"/>
  <c r="O274" i="12" s="1"/>
  <c r="O275" i="12" s="1"/>
  <c r="O276" i="12" s="1"/>
  <c r="O277" i="12" s="1"/>
  <c r="O278" i="12" s="1"/>
  <c r="O279" i="12" s="1"/>
  <c r="O280" i="12" s="1"/>
  <c r="O281" i="12" s="1"/>
  <c r="O282" i="12" s="1"/>
  <c r="O283" i="12" s="1"/>
  <c r="O284" i="12" s="1"/>
  <c r="O285" i="12" s="1"/>
  <c r="O286" i="12" s="1"/>
  <c r="O287" i="12" s="1"/>
  <c r="O288" i="12" s="1"/>
  <c r="O289" i="12" s="1"/>
  <c r="O290" i="12" s="1"/>
  <c r="O291" i="12" s="1"/>
  <c r="O292" i="12" s="1"/>
  <c r="O293" i="12" s="1"/>
  <c r="O294" i="12" s="1"/>
  <c r="O295" i="12" s="1"/>
  <c r="O296" i="12" s="1"/>
  <c r="O297" i="12" s="1"/>
  <c r="O298" i="12" s="1"/>
  <c r="O299" i="12" s="1"/>
  <c r="O300" i="12" s="1"/>
  <c r="O301" i="12" s="1"/>
  <c r="O302" i="12" s="1"/>
  <c r="O303" i="12" s="1"/>
  <c r="O304" i="12" s="1"/>
  <c r="O305" i="12" s="1"/>
  <c r="O306" i="12" s="1"/>
  <c r="O307" i="12" s="1"/>
  <c r="O308" i="12" s="1"/>
  <c r="O309" i="12" s="1"/>
  <c r="O310" i="12" s="1"/>
  <c r="O311" i="12" s="1"/>
  <c r="O312" i="12" s="1"/>
  <c r="O313" i="12" s="1"/>
  <c r="O314" i="12" s="1"/>
  <c r="O315" i="12" s="1"/>
  <c r="O316" i="12" s="1"/>
  <c r="O317" i="12" s="1"/>
  <c r="O318" i="12" s="1"/>
  <c r="O319" i="12" s="1"/>
  <c r="O320" i="12" s="1"/>
  <c r="O321" i="12" s="1"/>
  <c r="O322" i="12" s="1"/>
  <c r="O323" i="12" s="1"/>
  <c r="O324" i="12" s="1"/>
  <c r="O325" i="12" s="1"/>
  <c r="O326" i="12" s="1"/>
  <c r="O327" i="12" s="1"/>
  <c r="O328" i="12" s="1"/>
  <c r="O329" i="12" s="1"/>
  <c r="O330" i="12" s="1"/>
  <c r="O331" i="12" s="1"/>
  <c r="O332" i="12" s="1"/>
  <c r="O333" i="12" s="1"/>
  <c r="O334" i="12" s="1"/>
  <c r="O335" i="12" s="1"/>
  <c r="O336" i="12" s="1"/>
  <c r="O337" i="12" s="1"/>
  <c r="O338" i="12" s="1"/>
  <c r="O339" i="12" s="1"/>
  <c r="O340" i="12" s="1"/>
  <c r="O341" i="12" s="1"/>
  <c r="O342" i="12" s="1"/>
  <c r="O343" i="12" s="1"/>
  <c r="O344" i="12" s="1"/>
  <c r="O345" i="12" s="1"/>
  <c r="O346" i="12" s="1"/>
  <c r="O347" i="12" s="1"/>
  <c r="O348" i="12" s="1"/>
  <c r="O349" i="12" s="1"/>
  <c r="O350" i="12" s="1"/>
  <c r="O351" i="12" s="1"/>
  <c r="O352" i="12" s="1"/>
  <c r="O353" i="12" s="1"/>
  <c r="O354" i="12" s="1"/>
  <c r="O355" i="12" s="1"/>
  <c r="O356" i="12" s="1"/>
  <c r="O357" i="12" s="1"/>
  <c r="O358" i="12" s="1"/>
  <c r="O359" i="12" s="1"/>
  <c r="O360" i="12" s="1"/>
  <c r="O361" i="12" s="1"/>
  <c r="O362" i="12" s="1"/>
  <c r="O363" i="12" s="1"/>
  <c r="O364" i="12" s="1"/>
  <c r="O365" i="12" s="1"/>
  <c r="O366" i="12" s="1"/>
  <c r="M7" i="12"/>
  <c r="P6" i="12"/>
  <c r="M6" i="12"/>
  <c r="P5" i="12"/>
  <c r="M5" i="12"/>
  <c r="P4" i="12"/>
  <c r="M4" i="12"/>
  <c r="P3" i="12"/>
  <c r="M3" i="12"/>
  <c r="C72" i="2" l="1"/>
  <c r="F72" i="2" s="1"/>
  <c r="B72" i="2"/>
  <c r="G72" i="2" l="1"/>
  <c r="E72" i="2"/>
  <c r="C71" i="2" l="1"/>
  <c r="G71" i="2" s="1"/>
  <c r="B71" i="2"/>
  <c r="C70" i="2"/>
  <c r="E70" i="2" s="1"/>
  <c r="B70" i="2"/>
  <c r="C69" i="2"/>
  <c r="G69" i="2" s="1"/>
  <c r="B69" i="2"/>
  <c r="C68" i="2"/>
  <c r="F68" i="2" s="1"/>
  <c r="B68" i="2"/>
  <c r="C67" i="2"/>
  <c r="F67" i="2" s="1"/>
  <c r="B67" i="2"/>
  <c r="C66" i="2"/>
  <c r="G66" i="2" s="1"/>
  <c r="B66" i="2"/>
  <c r="C65" i="2"/>
  <c r="G65" i="2" s="1"/>
  <c r="B65" i="2"/>
  <c r="C64" i="2"/>
  <c r="F64" i="2" s="1"/>
  <c r="B64" i="2"/>
  <c r="C63" i="2"/>
  <c r="F63" i="2" s="1"/>
  <c r="B63" i="2"/>
  <c r="C62" i="2"/>
  <c r="E62" i="2" s="1"/>
  <c r="B62" i="2"/>
  <c r="C61" i="2"/>
  <c r="G61" i="2" s="1"/>
  <c r="B61" i="2"/>
  <c r="C60" i="2"/>
  <c r="B60" i="2"/>
  <c r="C59" i="2"/>
  <c r="F59" i="2" s="1"/>
  <c r="B59" i="2"/>
  <c r="C58" i="2"/>
  <c r="E58" i="2" s="1"/>
  <c r="B58" i="2"/>
  <c r="C57" i="2"/>
  <c r="G57" i="2" s="1"/>
  <c r="B57" i="2"/>
  <c r="C56" i="2"/>
  <c r="G56" i="2" s="1"/>
  <c r="B56" i="2"/>
  <c r="C55" i="2"/>
  <c r="F55" i="2" s="1"/>
  <c r="B55" i="2"/>
  <c r="C54" i="2"/>
  <c r="E54" i="2" s="1"/>
  <c r="B54" i="2"/>
  <c r="C53" i="2"/>
  <c r="G53" i="2" s="1"/>
  <c r="B53" i="2"/>
  <c r="C52" i="2"/>
  <c r="F52" i="2" s="1"/>
  <c r="B52" i="2"/>
  <c r="C51" i="2"/>
  <c r="F51" i="2" s="1"/>
  <c r="B51" i="2"/>
  <c r="C50" i="2"/>
  <c r="E50" i="2" s="1"/>
  <c r="B50" i="2"/>
  <c r="C49" i="2"/>
  <c r="G49" i="2" s="1"/>
  <c r="B49" i="2"/>
  <c r="C48" i="2"/>
  <c r="F48" i="2" s="1"/>
  <c r="B48" i="2"/>
  <c r="C47" i="2"/>
  <c r="F47" i="2" s="1"/>
  <c r="B47" i="2"/>
  <c r="C46" i="2"/>
  <c r="E46" i="2" s="1"/>
  <c r="B46" i="2"/>
  <c r="C45" i="2"/>
  <c r="G45" i="2" s="1"/>
  <c r="B45" i="2"/>
  <c r="C44" i="2"/>
  <c r="F44" i="2" s="1"/>
  <c r="B44" i="2"/>
  <c r="C43" i="2"/>
  <c r="F43" i="2" s="1"/>
  <c r="B43" i="2"/>
  <c r="C42" i="2"/>
  <c r="E42" i="2" s="1"/>
  <c r="B42" i="2"/>
  <c r="C41" i="2"/>
  <c r="G41" i="2" s="1"/>
  <c r="B41" i="2"/>
  <c r="C40" i="2"/>
  <c r="E40" i="2" s="1"/>
  <c r="B40" i="2"/>
  <c r="C39" i="2"/>
  <c r="F39" i="2" s="1"/>
  <c r="B39" i="2"/>
  <c r="C38" i="2"/>
  <c r="G38" i="2" s="1"/>
  <c r="B38" i="2"/>
  <c r="C37" i="2"/>
  <c r="G37" i="2" s="1"/>
  <c r="B37" i="2"/>
  <c r="C36" i="2"/>
  <c r="F36" i="2" s="1"/>
  <c r="B36" i="2"/>
  <c r="C35" i="2"/>
  <c r="F35" i="2" s="1"/>
  <c r="B35" i="2"/>
  <c r="C34" i="2"/>
  <c r="G34" i="2" s="1"/>
  <c r="B34" i="2"/>
  <c r="C33" i="2"/>
  <c r="G33" i="2" s="1"/>
  <c r="B33" i="2"/>
  <c r="C32" i="2"/>
  <c r="F32" i="2" s="1"/>
  <c r="B32" i="2"/>
  <c r="C31" i="2"/>
  <c r="F31" i="2" s="1"/>
  <c r="B31" i="2"/>
  <c r="C30" i="2"/>
  <c r="E30" i="2" s="1"/>
  <c r="B30" i="2"/>
  <c r="C29" i="2"/>
  <c r="G29" i="2" s="1"/>
  <c r="B29" i="2"/>
  <c r="C28" i="2"/>
  <c r="F28" i="2" s="1"/>
  <c r="B28" i="2"/>
  <c r="C27" i="2"/>
  <c r="F27" i="2" s="1"/>
  <c r="B27" i="2"/>
  <c r="C26" i="2"/>
  <c r="E26" i="2" s="1"/>
  <c r="B26" i="2"/>
  <c r="C25" i="2"/>
  <c r="G25" i="2" s="1"/>
  <c r="B25" i="2"/>
  <c r="C24" i="2"/>
  <c r="G24" i="2" s="1"/>
  <c r="B24" i="2"/>
  <c r="C23" i="2"/>
  <c r="F23" i="2" s="1"/>
  <c r="B23" i="2"/>
  <c r="C22" i="2"/>
  <c r="E22" i="2" s="1"/>
  <c r="B22" i="2"/>
  <c r="C21" i="2"/>
  <c r="G21" i="2" s="1"/>
  <c r="B21" i="2"/>
  <c r="C20" i="2"/>
  <c r="F20" i="2" s="1"/>
  <c r="B20" i="2"/>
  <c r="C19" i="2"/>
  <c r="F19" i="2" s="1"/>
  <c r="B19" i="2"/>
  <c r="C18" i="2"/>
  <c r="G18" i="2" s="1"/>
  <c r="B18" i="2"/>
  <c r="C17" i="2"/>
  <c r="G17" i="2" s="1"/>
  <c r="B17" i="2"/>
  <c r="C16" i="2"/>
  <c r="F16" i="2" s="1"/>
  <c r="B16" i="2"/>
  <c r="C15" i="2"/>
  <c r="F15" i="2" s="1"/>
  <c r="B15" i="2"/>
  <c r="C14" i="2"/>
  <c r="E14" i="2" s="1"/>
  <c r="B14" i="2"/>
  <c r="C13" i="2"/>
  <c r="G13" i="2" s="1"/>
  <c r="B13" i="2"/>
  <c r="C12" i="2"/>
  <c r="F12" i="2" s="1"/>
  <c r="B12" i="2"/>
  <c r="C11" i="2"/>
  <c r="F11" i="2" s="1"/>
  <c r="B11" i="2"/>
  <c r="C10" i="2"/>
  <c r="E10" i="2" s="1"/>
  <c r="B10" i="2"/>
  <c r="C9" i="2"/>
  <c r="G9" i="2" s="1"/>
  <c r="B9" i="2"/>
  <c r="C8" i="2"/>
  <c r="E8" i="2" s="1"/>
  <c r="B8" i="2"/>
  <c r="C7" i="2"/>
  <c r="F7" i="2" s="1"/>
  <c r="B7" i="2"/>
  <c r="C6" i="2"/>
  <c r="G6" i="2" s="1"/>
  <c r="B6" i="2"/>
  <c r="C5" i="2"/>
  <c r="G5" i="2" s="1"/>
  <c r="B5" i="2"/>
  <c r="C4" i="2"/>
  <c r="F4" i="2" s="1"/>
  <c r="B4" i="2"/>
  <c r="C3" i="2"/>
  <c r="F3" i="2" s="1"/>
  <c r="B3" i="2"/>
  <c r="F60" i="2" l="1"/>
  <c r="G60" i="2"/>
  <c r="G40" i="2"/>
  <c r="F69" i="2"/>
  <c r="G16" i="2"/>
  <c r="E16" i="2"/>
  <c r="G64" i="2"/>
  <c r="F8" i="2"/>
  <c r="G48" i="2"/>
  <c r="E48" i="2"/>
  <c r="G32" i="2"/>
  <c r="G8" i="2"/>
  <c r="F40" i="2"/>
  <c r="F5" i="2"/>
  <c r="G28" i="2"/>
  <c r="F37" i="2"/>
  <c r="G4" i="2"/>
  <c r="F13" i="2"/>
  <c r="E24" i="2"/>
  <c r="G36" i="2"/>
  <c r="F45" i="2"/>
  <c r="E56" i="2"/>
  <c r="G68" i="2"/>
  <c r="G12" i="2"/>
  <c r="F21" i="2"/>
  <c r="F24" i="2"/>
  <c r="E32" i="2"/>
  <c r="G44" i="2"/>
  <c r="F53" i="2"/>
  <c r="F56" i="2"/>
  <c r="E64" i="2"/>
  <c r="G20" i="2"/>
  <c r="F29" i="2"/>
  <c r="G52" i="2"/>
  <c r="F61" i="2"/>
  <c r="G7" i="2"/>
  <c r="E9" i="2"/>
  <c r="G15" i="2"/>
  <c r="E17" i="2"/>
  <c r="G23" i="2"/>
  <c r="E25" i="2"/>
  <c r="G31" i="2"/>
  <c r="E33" i="2"/>
  <c r="G39" i="2"/>
  <c r="E41" i="2"/>
  <c r="G47" i="2"/>
  <c r="E49" i="2"/>
  <c r="G55" i="2"/>
  <c r="E57" i="2"/>
  <c r="G63" i="2"/>
  <c r="E65" i="2"/>
  <c r="E4" i="2"/>
  <c r="F9" i="2"/>
  <c r="E12" i="2"/>
  <c r="F17" i="2"/>
  <c r="E20" i="2"/>
  <c r="F25" i="2"/>
  <c r="E28" i="2"/>
  <c r="F33" i="2"/>
  <c r="E36" i="2"/>
  <c r="F41" i="2"/>
  <c r="E44" i="2"/>
  <c r="F49" i="2"/>
  <c r="E52" i="2"/>
  <c r="F57" i="2"/>
  <c r="E60" i="2"/>
  <c r="F65" i="2"/>
  <c r="E68" i="2"/>
  <c r="G3" i="2"/>
  <c r="E5" i="2"/>
  <c r="G11" i="2"/>
  <c r="E13" i="2"/>
  <c r="G19" i="2"/>
  <c r="E21" i="2"/>
  <c r="G27" i="2"/>
  <c r="E29" i="2"/>
  <c r="G35" i="2"/>
  <c r="E37" i="2"/>
  <c r="G43" i="2"/>
  <c r="E45" i="2"/>
  <c r="G51" i="2"/>
  <c r="E53" i="2"/>
  <c r="G59" i="2"/>
  <c r="E61" i="2"/>
  <c r="G67" i="2"/>
  <c r="E69" i="2"/>
  <c r="E71" i="2"/>
  <c r="F71" i="2"/>
  <c r="E18" i="2"/>
  <c r="E34" i="2"/>
  <c r="E38" i="2"/>
  <c r="E66" i="2"/>
  <c r="E3" i="2"/>
  <c r="F6" i="2"/>
  <c r="E7" i="2"/>
  <c r="F10" i="2"/>
  <c r="E11" i="2"/>
  <c r="F14" i="2"/>
  <c r="E15" i="2"/>
  <c r="F18" i="2"/>
  <c r="E19" i="2"/>
  <c r="F22" i="2"/>
  <c r="E23" i="2"/>
  <c r="F26" i="2"/>
  <c r="E27" i="2"/>
  <c r="F30" i="2"/>
  <c r="E31" i="2"/>
  <c r="F34" i="2"/>
  <c r="E35" i="2"/>
  <c r="F38" i="2"/>
  <c r="E39" i="2"/>
  <c r="F42" i="2"/>
  <c r="E43" i="2"/>
  <c r="F46" i="2"/>
  <c r="E47" i="2"/>
  <c r="F50" i="2"/>
  <c r="E51" i="2"/>
  <c r="F54" i="2"/>
  <c r="E55" i="2"/>
  <c r="F58" i="2"/>
  <c r="E59" i="2"/>
  <c r="F62" i="2"/>
  <c r="E63" i="2"/>
  <c r="F66" i="2"/>
  <c r="E67" i="2"/>
  <c r="F70" i="2"/>
  <c r="E6" i="2"/>
  <c r="G10" i="2"/>
  <c r="G14" i="2"/>
  <c r="G22" i="2"/>
  <c r="G26" i="2"/>
  <c r="G30" i="2"/>
  <c r="G42" i="2"/>
  <c r="G46" i="2"/>
  <c r="G50" i="2"/>
  <c r="G54" i="2"/>
  <c r="G58" i="2"/>
  <c r="G62" i="2"/>
  <c r="G70" i="2"/>
  <c r="B2" i="2" l="1"/>
  <c r="Z14" i="5" l="1"/>
  <c r="Z10" i="5" l="1"/>
  <c r="B10" i="5" l="1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T10" i="5"/>
  <c r="U10" i="5"/>
  <c r="V10" i="5"/>
  <c r="W10" i="5"/>
  <c r="X10" i="5"/>
  <c r="A10" i="5"/>
  <c r="AA9" i="5" l="1"/>
  <c r="H9" i="5"/>
  <c r="Q9" i="5"/>
  <c r="N9" i="5"/>
  <c r="X9" i="5"/>
  <c r="K9" i="5"/>
  <c r="O9" i="5"/>
  <c r="D10" i="7" l="1"/>
  <c r="A10" i="7"/>
  <c r="C2" i="2" l="1"/>
  <c r="G2" i="2" l="1"/>
  <c r="F2" i="2"/>
  <c r="E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Semir Bojcic</author>
    <author>Merete Krog-Andersen</author>
    <author>Camilla Hornstrup</author>
  </authors>
  <commentList>
    <comment ref="A12" authorId="0" shapeId="0" xr:uid="{00000000-0006-0000-0900-000003000000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2" authorId="0" shapeId="0" xr:uid="{00000000-0006-0000-0900-000004000000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C12" authorId="1" shapeId="0" xr:uid="{138A0C2D-F40A-4467-83D0-68EE0E193297}">
      <text>
        <r>
          <rPr>
            <sz val="9"/>
            <color indexed="81"/>
            <rFont val="Tahoma"/>
            <family val="2"/>
          </rPr>
          <t xml:space="preserve">Insert GTIN for sales unit
</t>
        </r>
      </text>
    </comment>
    <comment ref="D12" authorId="0" shapeId="0" xr:uid="{00000000-0006-0000-0900-000006000000}">
      <text>
        <r>
          <rPr>
            <sz val="9"/>
            <color indexed="81"/>
            <rFont val="Tahoma"/>
            <family val="2"/>
          </rPr>
          <t xml:space="preserve">Insert Order GTIN
</t>
        </r>
      </text>
    </comment>
    <comment ref="E12" authorId="0" shapeId="0" xr:uid="{00000000-0006-0000-0900-000007000000}">
      <text>
        <r>
          <rPr>
            <sz val="9"/>
            <color indexed="81"/>
            <rFont val="Tahoma"/>
            <family val="2"/>
          </rPr>
          <t xml:space="preserve">Date the purchasing price must be valid from
Format DD-MM-YYYY </t>
        </r>
      </text>
    </comment>
    <comment ref="G12" authorId="2" shapeId="0" xr:uid="{B8AA06D0-8AEB-4FCB-932C-B520D33C24D3}">
      <text>
        <r>
          <rPr>
            <sz val="9"/>
            <color indexed="81"/>
            <rFont val="Tahoma"/>
            <family val="2"/>
          </rPr>
          <t xml:space="preserve">Purchase price should always be given pr. 1 EA/KG. 
Prices for displays should be a total price for every article in it. </t>
        </r>
      </text>
    </comment>
    <comment ref="I12" authorId="2" shapeId="0" xr:uid="{BA9219BD-25CE-4642-A007-023E39D2B4DF}">
      <text>
        <r>
          <rPr>
            <sz val="9"/>
            <color indexed="81"/>
            <rFont val="Tahoma"/>
            <family val="2"/>
          </rPr>
          <t>Purchase price should alway be given  pr. 1 EA/KG
Fill this ONLY if Netto should have a different purchase price</t>
        </r>
      </text>
    </comment>
    <comment ref="J12" authorId="0" shapeId="0" xr:uid="{933A3E72-B626-4BFA-A14F-F474995891B4}">
      <text>
        <r>
          <rPr>
            <sz val="9"/>
            <color indexed="81"/>
            <rFont val="Tahoma"/>
            <family val="2"/>
          </rPr>
          <t>Eg. DKK, USD, EUR. Please select from dropdown menu</t>
        </r>
      </text>
    </comment>
    <comment ref="L12" authorId="0" shapeId="0" xr:uid="{00000000-0006-0000-0900-000008000000}">
      <text>
        <r>
          <rPr>
            <sz val="9"/>
            <color indexed="81"/>
            <rFont val="Tahoma"/>
            <family val="2"/>
          </rPr>
          <t>Eg. DKK, USD, EUR. Please select from dropdown menu</t>
        </r>
      </text>
    </comment>
    <comment ref="S12" authorId="0" shapeId="0" xr:uid="{A1399F11-D1CC-4571-A1B0-90EDF3EDB0AE}">
      <text>
        <r>
          <rPr>
            <sz val="9"/>
            <color indexed="81"/>
            <rFont val="Tahoma"/>
            <family val="2"/>
          </rPr>
          <t>Date the sales price must be valid from 
Format DD-MM-YYYY</t>
        </r>
      </text>
    </comment>
    <comment ref="U12" authorId="2" shapeId="0" xr:uid="{1FC89855-AEF8-478D-91F5-64B626A21FAE}">
      <text>
        <r>
          <rPr>
            <sz val="9"/>
            <color indexed="81"/>
            <rFont val="Tahoma"/>
            <family val="2"/>
          </rPr>
          <t xml:space="preserve">Eg. EA, KG, CA. Please select from dropdown menu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Camilla Hornstrup</author>
    <author>Ruth Torp</author>
    <author>Semir Bojcic</author>
  </authors>
  <commentList>
    <comment ref="R11" authorId="0" shapeId="0" xr:uid="{A0434CA1-D961-4247-ACD4-54416C7F4626}">
      <text>
        <r>
          <rPr>
            <sz val="9"/>
            <color indexed="81"/>
            <rFont val="Tahoma"/>
            <family val="2"/>
          </rPr>
          <t xml:space="preserve">BOX is also known as:
Grossist carton
Outer carton
</t>
        </r>
      </text>
    </comment>
    <comment ref="F12" authorId="0" shapeId="0" xr:uid="{F21D7E45-FB39-428C-AE34-795F89D77097}">
      <text>
        <r>
          <rPr>
            <sz val="9"/>
            <color indexed="81"/>
            <rFont val="Tahoma"/>
            <family val="2"/>
          </rPr>
          <t xml:space="preserve">Number of sales units per 1 carton
EA per 1 CA
</t>
        </r>
      </text>
    </comment>
    <comment ref="G12" authorId="0" shapeId="0" xr:uid="{42C990E0-76FE-4AF7-B03C-4A91D4D944BF}">
      <text>
        <r>
          <rPr>
            <sz val="9"/>
            <color indexed="81"/>
            <rFont val="Tahoma"/>
            <family val="2"/>
          </rPr>
          <t xml:space="preserve">Number of cartons (CA) per 1 layer
</t>
        </r>
      </text>
    </comment>
    <comment ref="H12" authorId="0" shapeId="0" xr:uid="{D69A4420-3983-40E6-88D5-09A2D46AD34B}">
      <text>
        <r>
          <rPr>
            <sz val="9"/>
            <color indexed="81"/>
            <rFont val="Tahoma"/>
            <family val="2"/>
          </rPr>
          <t xml:space="preserve">Number of cartons (CA) per 1 pallet
</t>
        </r>
      </text>
    </comment>
    <comment ref="I12" authorId="0" shapeId="0" xr:uid="{22209125-73BD-494F-9EED-27FC56A4676E}">
      <text>
        <r>
          <rPr>
            <sz val="9"/>
            <color indexed="81"/>
            <rFont val="Tahoma"/>
            <family val="2"/>
          </rPr>
          <t xml:space="preserve">Gross weight sales unit (EA)
</t>
        </r>
      </text>
    </comment>
    <comment ref="J12" authorId="0" shapeId="0" xr:uid="{CE737E6B-1640-4F83-A014-3998121B87A0}">
      <text>
        <r>
          <rPr>
            <sz val="9"/>
            <color indexed="81"/>
            <rFont val="Tahoma"/>
            <family val="2"/>
          </rPr>
          <t xml:space="preserve">Net weight sales unit (EA)
</t>
        </r>
      </text>
    </comment>
    <comment ref="K12" authorId="0" shapeId="0" xr:uid="{2344AFA8-3B29-40FA-8FF1-BFA9F177C9B1}">
      <text>
        <r>
          <rPr>
            <sz val="9"/>
            <color indexed="81"/>
            <rFont val="Tahoma"/>
            <family val="2"/>
          </rPr>
          <t xml:space="preserve">Gross weight carton (CA)
</t>
        </r>
      </text>
    </comment>
    <comment ref="L12" authorId="0" shapeId="0" xr:uid="{DE86894C-BF6A-44EF-8313-23D98A57E576}">
      <text>
        <r>
          <rPr>
            <sz val="9"/>
            <color indexed="81"/>
            <rFont val="Tahoma"/>
            <family val="2"/>
          </rPr>
          <t xml:space="preserve">Length sales unit (EA) - see drawing for information
</t>
        </r>
      </text>
    </comment>
    <comment ref="M12" authorId="0" shapeId="0" xr:uid="{688C8CD3-BB0C-4EC0-9ADE-B55EF3FC7BF9}">
      <text>
        <r>
          <rPr>
            <sz val="9"/>
            <color indexed="81"/>
            <rFont val="Tahoma"/>
            <family val="2"/>
          </rPr>
          <t>Width sales unit (EA) see drawing for information</t>
        </r>
      </text>
    </comment>
    <comment ref="N12" authorId="0" shapeId="0" xr:uid="{0B84CAF1-F9E3-4E6F-87FD-3B8539689B02}">
      <text>
        <r>
          <rPr>
            <sz val="9"/>
            <color indexed="81"/>
            <rFont val="Tahoma"/>
            <family val="2"/>
          </rPr>
          <t>Height sales unit (EA) - see drawing for information</t>
        </r>
      </text>
    </comment>
    <comment ref="O12" authorId="0" shapeId="0" xr:uid="{BC424F82-4394-46D0-B101-C1F4995DA0BC}">
      <text>
        <r>
          <rPr>
            <sz val="9"/>
            <color indexed="81"/>
            <rFont val="Tahoma"/>
            <family val="2"/>
          </rPr>
          <t xml:space="preserve">Length carton (CA). See drawing for information
</t>
        </r>
      </text>
    </comment>
    <comment ref="P12" authorId="0" shapeId="0" xr:uid="{4622930F-EAE2-4CFF-9DD7-E285313B9297}">
      <text>
        <r>
          <rPr>
            <sz val="9"/>
            <color indexed="81"/>
            <rFont val="Tahoma"/>
            <family val="2"/>
          </rPr>
          <t xml:space="preserve">Width carton (CA). See drawing for information
</t>
        </r>
      </text>
    </comment>
    <comment ref="Q12" authorId="0" shapeId="0" xr:uid="{51BC0BA3-99E6-4C1D-9E4A-AEC5AC52DEB2}">
      <text>
        <r>
          <rPr>
            <sz val="9"/>
            <color indexed="81"/>
            <rFont val="Tahoma"/>
            <family val="2"/>
          </rPr>
          <t xml:space="preserve">Height carton (CA). See drawing for information. The height is the most important information, and has to be the height of the carton when placed on a pallet
</t>
        </r>
      </text>
    </comment>
    <comment ref="R12" authorId="1" shapeId="0" xr:uid="{3B618689-94C9-447F-835D-10D58392671F}">
      <text>
        <r>
          <rPr>
            <sz val="9"/>
            <color indexed="81"/>
            <rFont val="Tahoma"/>
            <family val="2"/>
          </rPr>
          <t xml:space="preserve">The number of CAs in the BOX.
The number can be calculated by using this formula: LY/LBX or PA/PBX
</t>
        </r>
      </text>
    </comment>
    <comment ref="S12" authorId="1" shapeId="0" xr:uid="{F1D349C4-5E64-4F5F-BAAF-CB440D24A6F3}">
      <text>
        <r>
          <rPr>
            <sz val="9"/>
            <color indexed="81"/>
            <rFont val="Tahoma"/>
            <family val="2"/>
          </rPr>
          <t>Number of BOXES per layer. 
LBX number has to be smaller than LY</t>
        </r>
        <r>
          <rPr>
            <sz val="9"/>
            <color indexed="81"/>
            <rFont val="Tahoma"/>
            <family val="2"/>
          </rPr>
          <t xml:space="preserve">
If you divide the two numbers (LY/LBX), you get the number of cartons in the box</t>
        </r>
      </text>
    </comment>
    <comment ref="T12" authorId="1" shapeId="0" xr:uid="{394DC743-78E8-4698-B6BD-931F4907D122}">
      <text>
        <r>
          <rPr>
            <sz val="9"/>
            <color indexed="81"/>
            <rFont val="Tahoma"/>
            <family val="2"/>
          </rPr>
          <t>Number of BOXES per pallet
PBX has to be smaller than PA
If you divide the two numbers (PA/PBX) you get the number of cartons in the box</t>
        </r>
      </text>
    </comment>
    <comment ref="A13" authorId="2" shapeId="0" xr:uid="{00000000-0006-0000-0200-000003000000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3" authorId="2" shapeId="0" xr:uid="{00000000-0006-0000-0200-000004000000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Semir Bojcic</author>
    <author>Camilla Hornstrup</author>
  </authors>
  <commentList>
    <comment ref="D9" authorId="0" shapeId="0" xr:uid="{C24A9D25-3E0A-40FD-83E6-00D6F0794034}">
      <text>
        <r>
          <rPr>
            <sz val="9"/>
            <color indexed="81"/>
            <rFont val="Tahoma"/>
            <family val="2"/>
          </rPr>
          <t>Eg. EA, KG, CA1</t>
        </r>
      </text>
    </comment>
    <comment ref="E9" authorId="0" shapeId="0" xr:uid="{9FB17988-548D-400A-BAB5-8BAE20B79568}">
      <text>
        <r>
          <rPr>
            <sz val="9"/>
            <color indexed="81"/>
            <rFont val="Tahoma"/>
            <family val="2"/>
          </rPr>
          <t xml:space="preserve">Fill in order GTIN if changing "sales units per carton" </t>
        </r>
      </text>
    </comment>
    <comment ref="R9" authorId="1" shapeId="0" xr:uid="{D2F26A65-84F1-4C62-9EDB-E564F4BFEDCF}">
      <text>
        <r>
          <rPr>
            <sz val="9"/>
            <color indexed="81"/>
            <rFont val="Tahoma"/>
            <family val="2"/>
          </rPr>
          <t xml:space="preserve">BOX is also known as:
Grossits carton
Outer carton
</t>
        </r>
      </text>
    </comment>
    <comment ref="F10" authorId="1" shapeId="0" xr:uid="{89117D49-08E7-44A3-ACAD-30ADF369F212}">
      <text>
        <r>
          <rPr>
            <sz val="9"/>
            <color indexed="81"/>
            <rFont val="Tahoma"/>
            <family val="2"/>
          </rPr>
          <t>Number of sales units per 1 carton
EA per 1 CA
If 'Sales units per carton' is filled it is mandatory to fill:</t>
        </r>
        <r>
          <rPr>
            <b/>
            <sz val="9"/>
            <color indexed="81"/>
            <rFont val="Tahoma"/>
            <family val="2"/>
          </rPr>
          <t xml:space="preserve">
'Gross weight carton'
'Length carton'
'Width carton'
'Height carton'</t>
        </r>
      </text>
    </comment>
    <comment ref="G10" authorId="1" shapeId="0" xr:uid="{2EB2BD05-C80D-4B35-A65B-893D0DFE736A}">
      <text>
        <r>
          <rPr>
            <sz val="9"/>
            <color indexed="81"/>
            <rFont val="Tahoma"/>
            <family val="2"/>
          </rPr>
          <t xml:space="preserve">Number of cartons (CA) per 1 layer
</t>
        </r>
      </text>
    </comment>
    <comment ref="H10" authorId="1" shapeId="0" xr:uid="{6B8F6C5F-5DE3-4DB3-9097-E8C5B3C12047}">
      <text>
        <r>
          <rPr>
            <sz val="9"/>
            <color indexed="81"/>
            <rFont val="Tahoma"/>
            <family val="2"/>
          </rPr>
          <t xml:space="preserve">Number of cartons (CA) per 1 pallet
</t>
        </r>
      </text>
    </comment>
    <comment ref="I10" authorId="1" shapeId="0" xr:uid="{1AE122BA-BDD5-4C41-9B4C-3E4C8624F9B5}">
      <text>
        <r>
          <rPr>
            <sz val="9"/>
            <color indexed="81"/>
            <rFont val="Tahoma"/>
            <family val="2"/>
          </rPr>
          <t xml:space="preserve">Gross weight sales unit (EA)
</t>
        </r>
      </text>
    </comment>
    <comment ref="J10" authorId="1" shapeId="0" xr:uid="{9EACA421-3EB9-4C31-A0C0-9F32579EA096}">
      <text>
        <r>
          <rPr>
            <sz val="9"/>
            <color indexed="81"/>
            <rFont val="Tahoma"/>
            <family val="2"/>
          </rPr>
          <t xml:space="preserve">Net weight sales unit (EA)
</t>
        </r>
      </text>
    </comment>
    <comment ref="K10" authorId="1" shapeId="0" xr:uid="{6148D497-878C-472B-9136-39C39729D6B4}">
      <text>
        <r>
          <rPr>
            <sz val="9"/>
            <color indexed="81"/>
            <rFont val="Tahoma"/>
            <family val="2"/>
          </rPr>
          <t xml:space="preserve">Gross weight carton (CA)
</t>
        </r>
      </text>
    </comment>
    <comment ref="L10" authorId="1" shapeId="0" xr:uid="{1AB770CE-F21F-4330-B46D-5797E5367D25}">
      <text>
        <r>
          <rPr>
            <sz val="9"/>
            <color indexed="81"/>
            <rFont val="Tahoma"/>
            <family val="2"/>
          </rPr>
          <t xml:space="preserve">Lenght sales unit (EA)
</t>
        </r>
      </text>
    </comment>
    <comment ref="M10" authorId="1" shapeId="0" xr:uid="{9CC5BF6D-E28A-4BEE-ABD8-A5B896C67CDB}">
      <text>
        <r>
          <rPr>
            <sz val="9"/>
            <color indexed="81"/>
            <rFont val="Tahoma"/>
            <family val="2"/>
          </rPr>
          <t>Width sales unit (EA)</t>
        </r>
      </text>
    </comment>
    <comment ref="N10" authorId="1" shapeId="0" xr:uid="{F89E7144-BF2E-4CD2-BBD2-73979DE18288}">
      <text>
        <r>
          <rPr>
            <sz val="9"/>
            <color indexed="81"/>
            <rFont val="Tahoma"/>
            <family val="2"/>
          </rPr>
          <t>Hight sales unit (EA)</t>
        </r>
      </text>
    </comment>
    <comment ref="O10" authorId="1" shapeId="0" xr:uid="{5234F27F-7C61-44E0-8F78-DDF0B2DD304D}">
      <text>
        <r>
          <rPr>
            <sz val="9"/>
            <color indexed="81"/>
            <rFont val="Tahoma"/>
            <family val="2"/>
          </rPr>
          <t xml:space="preserve">Length carton (CA)
</t>
        </r>
      </text>
    </comment>
    <comment ref="P10" authorId="1" shapeId="0" xr:uid="{AF84BB1D-23AB-4965-8E59-0E7285240D44}">
      <text>
        <r>
          <rPr>
            <sz val="9"/>
            <color indexed="81"/>
            <rFont val="Tahoma"/>
            <family val="2"/>
          </rPr>
          <t xml:space="preserve">Width carton (CA)
</t>
        </r>
      </text>
    </comment>
    <comment ref="Q10" authorId="1" shapeId="0" xr:uid="{C0D16FC4-BAD2-4CF6-8C98-932EC6F8212D}">
      <text>
        <r>
          <rPr>
            <sz val="9"/>
            <color indexed="81"/>
            <rFont val="Tahoma"/>
            <family val="2"/>
          </rPr>
          <t xml:space="preserve">Height carton (CA)
</t>
        </r>
      </text>
    </comment>
    <comment ref="A11" authorId="0" shapeId="0" xr:uid="{671D893A-4C04-48E4-9707-993DE1B79467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1" authorId="0" shapeId="0" xr:uid="{ACFBAD17-F364-43B3-BA0B-F44F100D1506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C11" authorId="0" shapeId="0" xr:uid="{BC8F8B11-45A7-46AF-9B4D-A9C0BCA4843E}">
      <text>
        <r>
          <rPr>
            <sz val="9"/>
            <color indexed="81"/>
            <rFont val="Tahoma"/>
            <family val="2"/>
          </rPr>
          <t xml:space="preserve">Fill in vendor no. if changing "sales units per carton" </t>
        </r>
      </text>
    </comment>
    <comment ref="D16" authorId="0" shapeId="0" xr:uid="{B5AB9802-9DCC-4522-9986-2531051A0446}">
      <text>
        <r>
          <rPr>
            <sz val="9"/>
            <color indexed="81"/>
            <rFont val="Tahoma"/>
            <family val="2"/>
          </rPr>
          <t>Eg. EA, KG, CA1</t>
        </r>
      </text>
    </comment>
    <comment ref="E16" authorId="0" shapeId="0" xr:uid="{E0C5664C-F3FD-4C92-BA78-B3B5BEE5BD8B}">
      <text>
        <r>
          <rPr>
            <sz val="9"/>
            <color indexed="81"/>
            <rFont val="Tahoma"/>
            <family val="2"/>
          </rPr>
          <t xml:space="preserve">Fill in order GTIN if changing "sales units per carton" </t>
        </r>
      </text>
    </comment>
    <comment ref="R16" authorId="1" shapeId="0" xr:uid="{71BA133D-A60A-471D-BDDB-3138F8760EF4}">
      <text>
        <r>
          <rPr>
            <sz val="9"/>
            <color indexed="81"/>
            <rFont val="Tahoma"/>
            <family val="2"/>
          </rPr>
          <t xml:space="preserve">BOX is also known as:
Grossits carton
Outer carton
</t>
        </r>
      </text>
    </comment>
    <comment ref="F17" authorId="1" shapeId="0" xr:uid="{AFCB0A42-198C-4FFC-977D-56EE99FA62D7}">
      <text>
        <r>
          <rPr>
            <sz val="9"/>
            <color indexed="81"/>
            <rFont val="Tahoma"/>
            <family val="2"/>
          </rPr>
          <t>Number of sales units per 1 carton
EA per 1 CA
If 'Sales units per carton' is filled it is mandatory to fill:</t>
        </r>
        <r>
          <rPr>
            <b/>
            <sz val="9"/>
            <color indexed="81"/>
            <rFont val="Tahoma"/>
            <family val="2"/>
          </rPr>
          <t xml:space="preserve">
'Gross weight carton'
'Length carton'
'Width carton'
'Height carton'</t>
        </r>
      </text>
    </comment>
    <comment ref="G17" authorId="1" shapeId="0" xr:uid="{7E13F934-C8F0-4078-AB21-C77270F3DC23}">
      <text>
        <r>
          <rPr>
            <sz val="9"/>
            <color indexed="81"/>
            <rFont val="Tahoma"/>
            <family val="2"/>
          </rPr>
          <t xml:space="preserve">Number of cartons (CA) per 1 layer
</t>
        </r>
      </text>
    </comment>
    <comment ref="H17" authorId="1" shapeId="0" xr:uid="{FC3C6233-1009-413E-A14A-028951B69E1F}">
      <text>
        <r>
          <rPr>
            <sz val="9"/>
            <color indexed="81"/>
            <rFont val="Tahoma"/>
            <family val="2"/>
          </rPr>
          <t xml:space="preserve">Number of cartons (CA) per 1 pallet
</t>
        </r>
      </text>
    </comment>
    <comment ref="I17" authorId="1" shapeId="0" xr:uid="{82E06224-F392-46A9-9CCB-8E7E64F99734}">
      <text>
        <r>
          <rPr>
            <sz val="9"/>
            <color indexed="81"/>
            <rFont val="Tahoma"/>
            <family val="2"/>
          </rPr>
          <t xml:space="preserve">Gross weight sales unit (EA)
</t>
        </r>
      </text>
    </comment>
    <comment ref="J17" authorId="1" shapeId="0" xr:uid="{90E6C0E4-7E13-4AFB-B53A-4EB64F3B4F9F}">
      <text>
        <r>
          <rPr>
            <sz val="9"/>
            <color indexed="81"/>
            <rFont val="Tahoma"/>
            <family val="2"/>
          </rPr>
          <t xml:space="preserve">Net weight sales unit (EA)
</t>
        </r>
      </text>
    </comment>
    <comment ref="K17" authorId="1" shapeId="0" xr:uid="{8E80D880-EAD6-4949-A913-FE2D0CD84FCA}">
      <text>
        <r>
          <rPr>
            <sz val="9"/>
            <color indexed="81"/>
            <rFont val="Tahoma"/>
            <family val="2"/>
          </rPr>
          <t xml:space="preserve">Gross weight carton (CA)
</t>
        </r>
      </text>
    </comment>
    <comment ref="L17" authorId="1" shapeId="0" xr:uid="{C7028060-DC17-474A-944E-F5DDA51C45A1}">
      <text>
        <r>
          <rPr>
            <sz val="9"/>
            <color indexed="81"/>
            <rFont val="Tahoma"/>
            <family val="2"/>
          </rPr>
          <t xml:space="preserve">Lenght sales unit (EA)
</t>
        </r>
      </text>
    </comment>
    <comment ref="M17" authorId="1" shapeId="0" xr:uid="{687B98BD-225A-410C-8C9F-C585BFC6AF19}">
      <text>
        <r>
          <rPr>
            <sz val="9"/>
            <color indexed="81"/>
            <rFont val="Tahoma"/>
            <family val="2"/>
          </rPr>
          <t>Width sales unit (EA)</t>
        </r>
      </text>
    </comment>
    <comment ref="N17" authorId="1" shapeId="0" xr:uid="{8E504E46-5CD0-4D65-BA93-9B3E5C2EA683}">
      <text>
        <r>
          <rPr>
            <sz val="9"/>
            <color indexed="81"/>
            <rFont val="Tahoma"/>
            <family val="2"/>
          </rPr>
          <t>Hight sales unit (EA)</t>
        </r>
      </text>
    </comment>
    <comment ref="O17" authorId="1" shapeId="0" xr:uid="{8BDC7969-33A1-4733-95FA-030A63EB841F}">
      <text>
        <r>
          <rPr>
            <sz val="9"/>
            <color indexed="81"/>
            <rFont val="Tahoma"/>
            <family val="2"/>
          </rPr>
          <t xml:space="preserve">Length carton (CA)
</t>
        </r>
      </text>
    </comment>
    <comment ref="P17" authorId="1" shapeId="0" xr:uid="{FECA9BD9-F956-4261-AF2B-E5822FF87633}">
      <text>
        <r>
          <rPr>
            <sz val="9"/>
            <color indexed="81"/>
            <rFont val="Tahoma"/>
            <family val="2"/>
          </rPr>
          <t xml:space="preserve">Width carton (CA)
</t>
        </r>
      </text>
    </comment>
    <comment ref="Q17" authorId="1" shapeId="0" xr:uid="{11CB866E-32CA-4112-BCC9-84F8E0C8D72B}">
      <text>
        <r>
          <rPr>
            <sz val="9"/>
            <color indexed="81"/>
            <rFont val="Tahoma"/>
            <family val="2"/>
          </rPr>
          <t xml:space="preserve">Height carton (CA)
</t>
        </r>
      </text>
    </comment>
    <comment ref="A18" authorId="0" shapeId="0" xr:uid="{580D9268-F760-4C16-8C4A-DBB3359E1344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8" authorId="0" shapeId="0" xr:uid="{FD2D4F9C-7EBB-4789-86BD-32FC8DB6326B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C18" authorId="0" shapeId="0" xr:uid="{442E25A7-19F5-412A-87EE-704ECC4719A3}">
      <text>
        <r>
          <rPr>
            <sz val="9"/>
            <color indexed="81"/>
            <rFont val="Tahoma"/>
            <family val="2"/>
          </rPr>
          <t xml:space="preserve">Fill in vendor no. if changing "sales units per carton" </t>
        </r>
      </text>
    </comment>
    <comment ref="D23" authorId="0" shapeId="0" xr:uid="{2F3134D4-041B-4354-B6D6-78600A78E40E}">
      <text>
        <r>
          <rPr>
            <sz val="9"/>
            <color indexed="81"/>
            <rFont val="Tahoma"/>
            <family val="2"/>
          </rPr>
          <t>Eg. EA, KG, CA1</t>
        </r>
      </text>
    </comment>
    <comment ref="E23" authorId="0" shapeId="0" xr:uid="{DC564B2C-206F-4425-B47D-8707A3751812}">
      <text>
        <r>
          <rPr>
            <sz val="9"/>
            <color indexed="81"/>
            <rFont val="Tahoma"/>
            <family val="2"/>
          </rPr>
          <t xml:space="preserve">Fill in order GTIN if changing "sales units per carton" </t>
        </r>
      </text>
    </comment>
    <comment ref="F24" authorId="1" shapeId="0" xr:uid="{5EE19439-CE22-40F1-A374-DFC866F7C243}">
      <text>
        <r>
          <rPr>
            <sz val="9"/>
            <color indexed="81"/>
            <rFont val="Tahoma"/>
            <family val="2"/>
          </rPr>
          <t>Number of sales units per 1 carton
EA per 1 CA
If 'Sales units per carton' is filled it is mandatory to fill:</t>
        </r>
        <r>
          <rPr>
            <b/>
            <sz val="9"/>
            <color indexed="81"/>
            <rFont val="Tahoma"/>
            <family val="2"/>
          </rPr>
          <t xml:space="preserve">
'Gross weight carton'
'Length carton'
'Width carton'
'Height carton'</t>
        </r>
      </text>
    </comment>
    <comment ref="G24" authorId="1" shapeId="0" xr:uid="{85FABCBA-E634-4D19-BB65-6FC231F27576}">
      <text>
        <r>
          <rPr>
            <sz val="9"/>
            <color indexed="81"/>
            <rFont val="Tahoma"/>
            <family val="2"/>
          </rPr>
          <t xml:space="preserve">Number of cartons (CA) per 1 layer
</t>
        </r>
      </text>
    </comment>
    <comment ref="H24" authorId="1" shapeId="0" xr:uid="{C7BFC700-2D7B-49AB-8BEF-893841767C80}">
      <text>
        <r>
          <rPr>
            <sz val="9"/>
            <color indexed="81"/>
            <rFont val="Tahoma"/>
            <family val="2"/>
          </rPr>
          <t xml:space="preserve">Number of cartons (CA) per 1 pallet
</t>
        </r>
      </text>
    </comment>
    <comment ref="I24" authorId="1" shapeId="0" xr:uid="{3990A743-196E-403B-BC32-3F04754E9FF9}">
      <text>
        <r>
          <rPr>
            <sz val="9"/>
            <color indexed="81"/>
            <rFont val="Tahoma"/>
            <family val="2"/>
          </rPr>
          <t xml:space="preserve">Gross weight sales unit (EA)
</t>
        </r>
      </text>
    </comment>
    <comment ref="J24" authorId="1" shapeId="0" xr:uid="{9200F75E-4D1A-42BE-866F-81D46222A70E}">
      <text>
        <r>
          <rPr>
            <sz val="9"/>
            <color indexed="81"/>
            <rFont val="Tahoma"/>
            <family val="2"/>
          </rPr>
          <t xml:space="preserve">Net weight sales unit (EA)
</t>
        </r>
      </text>
    </comment>
    <comment ref="K24" authorId="1" shapeId="0" xr:uid="{F784B965-4FE8-4A4E-8C7B-11BED0355DF0}">
      <text>
        <r>
          <rPr>
            <sz val="9"/>
            <color indexed="81"/>
            <rFont val="Tahoma"/>
            <family val="2"/>
          </rPr>
          <t xml:space="preserve">Gross weight carton (CA)
</t>
        </r>
      </text>
    </comment>
    <comment ref="L24" authorId="1" shapeId="0" xr:uid="{289C7B0A-C759-4D32-B5C1-ECD7CC4813D8}">
      <text>
        <r>
          <rPr>
            <sz val="9"/>
            <color indexed="81"/>
            <rFont val="Tahoma"/>
            <family val="2"/>
          </rPr>
          <t xml:space="preserve">Lenght sales unit (EA)
</t>
        </r>
      </text>
    </comment>
    <comment ref="M24" authorId="1" shapeId="0" xr:uid="{FD5B3FC8-74FB-40C9-9906-9B6B486A30F9}">
      <text>
        <r>
          <rPr>
            <sz val="9"/>
            <color indexed="81"/>
            <rFont val="Tahoma"/>
            <family val="2"/>
          </rPr>
          <t>Width sales unit (EA)</t>
        </r>
      </text>
    </comment>
    <comment ref="N24" authorId="1" shapeId="0" xr:uid="{B3987D9B-D7B5-4636-AB58-ADD1FB7A1668}">
      <text>
        <r>
          <rPr>
            <sz val="9"/>
            <color indexed="81"/>
            <rFont val="Tahoma"/>
            <family val="2"/>
          </rPr>
          <t>Hight sales unit (EA)</t>
        </r>
      </text>
    </comment>
    <comment ref="O24" authorId="1" shapeId="0" xr:uid="{0C5E6C0E-DE93-4F3C-8BFA-12C266B87DE3}">
      <text>
        <r>
          <rPr>
            <sz val="9"/>
            <color indexed="81"/>
            <rFont val="Tahoma"/>
            <family val="2"/>
          </rPr>
          <t xml:space="preserve">Length carton (CA)
</t>
        </r>
      </text>
    </comment>
    <comment ref="P24" authorId="1" shapeId="0" xr:uid="{CDDAFBF0-82D6-478C-9F0A-8C14F61CFA41}">
      <text>
        <r>
          <rPr>
            <sz val="9"/>
            <color indexed="81"/>
            <rFont val="Tahoma"/>
            <family val="2"/>
          </rPr>
          <t xml:space="preserve">Width carton (CA)
</t>
        </r>
      </text>
    </comment>
    <comment ref="Q24" authorId="1" shapeId="0" xr:uid="{807F5D6B-E6F8-40D5-8CB8-6A424507F192}">
      <text>
        <r>
          <rPr>
            <sz val="9"/>
            <color indexed="81"/>
            <rFont val="Tahoma"/>
            <family val="2"/>
          </rPr>
          <t xml:space="preserve">Height carton (CA)
</t>
        </r>
      </text>
    </comment>
    <comment ref="A25" authorId="0" shapeId="0" xr:uid="{E3BAA490-7C42-4DED-9CFC-679BA4F2E68F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25" authorId="0" shapeId="0" xr:uid="{C11D7851-FFE4-4C0B-A309-786B234B4450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C25" authorId="0" shapeId="0" xr:uid="{41FA81AF-705D-4655-98C5-B01F7F7949F9}">
      <text>
        <r>
          <rPr>
            <sz val="9"/>
            <color indexed="81"/>
            <rFont val="Tahoma"/>
            <family val="2"/>
          </rPr>
          <t xml:space="preserve">Fill in vendor no. if changing "sales units per carton" </t>
        </r>
      </text>
    </comment>
    <comment ref="D30" authorId="0" shapeId="0" xr:uid="{663D22FA-D375-4ABB-B5F8-F86DD5C968A2}">
      <text>
        <r>
          <rPr>
            <sz val="9"/>
            <color indexed="81"/>
            <rFont val="Tahoma"/>
            <family val="2"/>
          </rPr>
          <t>Eg. EA, KG, CA1</t>
        </r>
      </text>
    </comment>
    <comment ref="E30" authorId="0" shapeId="0" xr:uid="{61A2167E-BD26-445B-9CEB-FEE2F544349D}">
      <text>
        <r>
          <rPr>
            <sz val="9"/>
            <color indexed="81"/>
            <rFont val="Tahoma"/>
            <family val="2"/>
          </rPr>
          <t xml:space="preserve">Fill in order GTIN if changing "sales units per carton" </t>
        </r>
      </text>
    </comment>
    <comment ref="F31" authorId="1" shapeId="0" xr:uid="{569D6BAD-3051-4A15-873D-8CDD6706E66B}">
      <text>
        <r>
          <rPr>
            <sz val="9"/>
            <color indexed="81"/>
            <rFont val="Tahoma"/>
            <family val="2"/>
          </rPr>
          <t>Number of sales units per 1 carton
EA per 1 CA
If 'Sales units per carton' is filled it is mandatory to fill:</t>
        </r>
        <r>
          <rPr>
            <b/>
            <sz val="9"/>
            <color indexed="81"/>
            <rFont val="Tahoma"/>
            <family val="2"/>
          </rPr>
          <t xml:space="preserve">
'Gross weight carton'
'Length carton'
'Width carton'
'Height carton'</t>
        </r>
      </text>
    </comment>
    <comment ref="G31" authorId="1" shapeId="0" xr:uid="{29B7B279-3976-4842-8E40-A78957721EE0}">
      <text>
        <r>
          <rPr>
            <sz val="9"/>
            <color indexed="81"/>
            <rFont val="Tahoma"/>
            <family val="2"/>
          </rPr>
          <t xml:space="preserve">Number of cartons (CA) per 1 layer
</t>
        </r>
      </text>
    </comment>
    <comment ref="H31" authorId="1" shapeId="0" xr:uid="{E8B63F4B-8D30-4F40-AAC9-4D68EC1642E3}">
      <text>
        <r>
          <rPr>
            <sz val="9"/>
            <color indexed="81"/>
            <rFont val="Tahoma"/>
            <family val="2"/>
          </rPr>
          <t xml:space="preserve">Number of cartons (CA) per 1 pallet
</t>
        </r>
      </text>
    </comment>
    <comment ref="I31" authorId="1" shapeId="0" xr:uid="{E29DE88C-2D99-4CC3-BD7D-03A0F6ACC0D4}">
      <text>
        <r>
          <rPr>
            <sz val="9"/>
            <color indexed="81"/>
            <rFont val="Tahoma"/>
            <family val="2"/>
          </rPr>
          <t xml:space="preserve">Gross weight sales unit (EA)
</t>
        </r>
      </text>
    </comment>
    <comment ref="J31" authorId="1" shapeId="0" xr:uid="{FA560608-5053-4EBF-98A8-951755481EC4}">
      <text>
        <r>
          <rPr>
            <sz val="9"/>
            <color indexed="81"/>
            <rFont val="Tahoma"/>
            <family val="2"/>
          </rPr>
          <t xml:space="preserve">Net weight sales unit (EA)
</t>
        </r>
      </text>
    </comment>
    <comment ref="K31" authorId="1" shapeId="0" xr:uid="{4E6A5962-62AF-4683-ACD2-741CF0AAD936}">
      <text>
        <r>
          <rPr>
            <sz val="9"/>
            <color indexed="81"/>
            <rFont val="Tahoma"/>
            <family val="2"/>
          </rPr>
          <t xml:space="preserve">Gross weight carton (CA)
</t>
        </r>
      </text>
    </comment>
    <comment ref="L31" authorId="1" shapeId="0" xr:uid="{9996A7E8-2AD0-44B1-A6BA-54901F49ACAD}">
      <text>
        <r>
          <rPr>
            <sz val="9"/>
            <color indexed="81"/>
            <rFont val="Tahoma"/>
            <family val="2"/>
          </rPr>
          <t xml:space="preserve">Lenght sales unit (EA)
</t>
        </r>
      </text>
    </comment>
    <comment ref="M31" authorId="1" shapeId="0" xr:uid="{A26212E3-2C1E-469F-80C5-FF5D5D750242}">
      <text>
        <r>
          <rPr>
            <sz val="9"/>
            <color indexed="81"/>
            <rFont val="Tahoma"/>
            <family val="2"/>
          </rPr>
          <t>Width sales unit (EA)</t>
        </r>
      </text>
    </comment>
    <comment ref="N31" authorId="1" shapeId="0" xr:uid="{20ECB0E7-8B43-4B40-8586-CEE9CCAAE6CE}">
      <text>
        <r>
          <rPr>
            <sz val="9"/>
            <color indexed="81"/>
            <rFont val="Tahoma"/>
            <family val="2"/>
          </rPr>
          <t>Hight sales unit (EA)</t>
        </r>
      </text>
    </comment>
    <comment ref="O31" authorId="1" shapeId="0" xr:uid="{D8150F3E-D6FE-4889-89EC-31E234BF7E49}">
      <text>
        <r>
          <rPr>
            <sz val="9"/>
            <color indexed="81"/>
            <rFont val="Tahoma"/>
            <family val="2"/>
          </rPr>
          <t xml:space="preserve">Length carton (CA)
</t>
        </r>
      </text>
    </comment>
    <comment ref="P31" authorId="1" shapeId="0" xr:uid="{9E5ED455-205D-48A5-AC7F-0F1E44BD711B}">
      <text>
        <r>
          <rPr>
            <sz val="9"/>
            <color indexed="81"/>
            <rFont val="Tahoma"/>
            <family val="2"/>
          </rPr>
          <t xml:space="preserve">Width carton (CA)
</t>
        </r>
      </text>
    </comment>
    <comment ref="Q31" authorId="1" shapeId="0" xr:uid="{54DA2BF4-465B-4213-A321-571D0CC6D5C5}">
      <text>
        <r>
          <rPr>
            <sz val="9"/>
            <color indexed="81"/>
            <rFont val="Tahoma"/>
            <family val="2"/>
          </rPr>
          <t xml:space="preserve">Height carton (CA)
</t>
        </r>
      </text>
    </comment>
    <comment ref="A32" authorId="0" shapeId="0" xr:uid="{A46E0733-0D2B-4980-BFD5-B34A6054510D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32" authorId="0" shapeId="0" xr:uid="{C1339026-63E3-4AB7-A1B3-6F647FCCDD67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C32" authorId="0" shapeId="0" xr:uid="{9792BA54-81F1-4CA3-A15C-7B0DDDD2EC14}">
      <text>
        <r>
          <rPr>
            <sz val="9"/>
            <color indexed="81"/>
            <rFont val="Tahoma"/>
            <family val="2"/>
          </rPr>
          <t xml:space="preserve">Fill in vendor no. if changing "sales units per carton" 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Semir Bojcic</author>
    <author>Merete Krog-Andersen</author>
  </authors>
  <commentList>
    <comment ref="A13" authorId="0" shapeId="0" xr:uid="{00000000-0006-0000-0100-000001000000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3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Fill in article description
</t>
        </r>
      </text>
    </comment>
    <comment ref="C13" authorId="1" shapeId="0" xr:uid="{559BF28F-A748-45A5-AE25-4C7CBF9AB7BF}">
      <text>
        <r>
          <rPr>
            <sz val="9"/>
            <color indexed="81"/>
            <rFont val="Tahoma"/>
            <family val="2"/>
          </rPr>
          <t>Fill in current GTIN (sales or order)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00000000-0006-0000-0100-000003000000}">
      <text>
        <r>
          <rPr>
            <sz val="9"/>
            <color indexed="81"/>
            <rFont val="Tahoma"/>
            <family val="2"/>
          </rPr>
          <t>Fill in GTIN (Sales or order)</t>
        </r>
      </text>
    </comment>
    <comment ref="F13" authorId="0" shapeId="0" xr:uid="{00000000-0006-0000-0100-000006000000}">
      <text>
        <r>
          <rPr>
            <sz val="9"/>
            <color indexed="81"/>
            <rFont val="Tahoma"/>
            <family val="2"/>
          </rPr>
          <t>Eg. EA, KG, CA, PQ</t>
        </r>
      </text>
    </comment>
    <comment ref="G13" authorId="0" shapeId="0" xr:uid="{00000000-0006-0000-0100-000008000000}">
      <text>
        <r>
          <rPr>
            <sz val="9"/>
            <color indexed="81"/>
            <rFont val="Tahoma"/>
            <family val="2"/>
          </rPr>
          <t>Choose "YES" if order GTIN. Otherwise, choose "NO"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Semir Bojcic</author>
    <author>Merete Krog-Andersen</author>
    <author>Ruth Torp</author>
  </authors>
  <commentList>
    <comment ref="A13" authorId="0" shapeId="0" xr:uid="{00000000-0006-0000-0400-000001000000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3" authorId="1" shapeId="0" xr:uid="{DE7B6CA1-D475-42E2-BCC2-2C2AC1D9418B}">
      <text>
        <r>
          <rPr>
            <sz val="9"/>
            <color indexed="81"/>
            <rFont val="Tahoma"/>
            <family val="2"/>
          </rPr>
          <t xml:space="preserve">Insert GTIN for sales unit
</t>
        </r>
      </text>
    </comment>
    <comment ref="C13" authorId="0" shapeId="0" xr:uid="{00000000-0006-0000-0400-000002000000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D13" authorId="2" shapeId="0" xr:uid="{C784D82E-8DB3-4810-A810-64749FDDBFE3}">
      <text>
        <r>
          <rPr>
            <sz val="9"/>
            <color indexed="81"/>
            <rFont val="Tahoma"/>
            <family val="2"/>
          </rPr>
          <t xml:space="preserve">Insert Total Durability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Semir Bojcic</author>
    <author>Merete Krog-Andersen</author>
  </authors>
  <commentList>
    <comment ref="A13" authorId="0" shapeId="0" xr:uid="{028A411E-1417-401A-BD80-B02584CA8307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3" authorId="1" shapeId="0" xr:uid="{2C8EBFF3-B412-40E3-912E-BD95202BA39B}">
      <text>
        <r>
          <rPr>
            <sz val="9"/>
            <color indexed="81"/>
            <rFont val="Tahoma"/>
            <family val="2"/>
          </rPr>
          <t xml:space="preserve">Insert GTIN for sales unit
</t>
        </r>
      </text>
    </comment>
    <comment ref="C13" authorId="0" shapeId="0" xr:uid="{FA69315B-3329-4265-B5A0-AD22191C6901}">
      <text>
        <r>
          <rPr>
            <sz val="9"/>
            <color indexed="81"/>
            <rFont val="Tahoma"/>
            <family val="2"/>
          </rPr>
          <t>Fill in article description/name</t>
        </r>
      </text>
    </comment>
    <comment ref="E13" authorId="0" shapeId="0" xr:uid="{F3778767-3E3D-48A0-8A4A-DDB0DC9E6174}">
      <text>
        <r>
          <rPr>
            <sz val="9"/>
            <color indexed="81"/>
            <rFont val="Tahoma"/>
            <family val="2"/>
          </rPr>
          <t xml:space="preserve">Date the new article is valid from
Format DD-MM-YYYY 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Semir Bojcic</author>
    <author>Merete Krog-Andersen</author>
  </authors>
  <commentList>
    <comment ref="A13" authorId="0" shapeId="0" xr:uid="{9379341C-1B9E-4CF8-8A19-53D90DFB6BF1}">
      <text>
        <r>
          <rPr>
            <sz val="9"/>
            <color indexed="81"/>
            <rFont val="Tahoma"/>
            <family val="2"/>
          </rPr>
          <t>Fill in article no.</t>
        </r>
      </text>
    </comment>
    <comment ref="B13" authorId="1" shapeId="0" xr:uid="{B40190F1-141B-42A1-BB7B-9081FCE55571}">
      <text>
        <r>
          <rPr>
            <sz val="9"/>
            <color indexed="81"/>
            <rFont val="Tahoma"/>
            <family val="2"/>
          </rPr>
          <t xml:space="preserve">Insert GTIN for sales unit
</t>
        </r>
      </text>
    </comment>
    <comment ref="C13" authorId="0" shapeId="0" xr:uid="{F5C1EB2B-B7A1-428A-87CD-635707C71B9E}">
      <text>
        <r>
          <rPr>
            <sz val="9"/>
            <color indexed="81"/>
            <rFont val="Tahoma"/>
            <family val="2"/>
          </rPr>
          <t xml:space="preserve">Fill in article description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Merete Krog-Andersen</author>
  </authors>
  <commentList>
    <comment ref="A14" authorId="0" shapeId="0" xr:uid="{F9C13597-454F-4929-8A07-102A2BF3C853}">
      <text>
        <r>
          <rPr>
            <sz val="9"/>
            <color indexed="81"/>
            <rFont val="Tahoma"/>
            <family val="2"/>
          </rPr>
          <t>Fill in vendor number at Salling Group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0" shapeId="0" xr:uid="{DA0CBA12-F328-49FA-AA5F-FDBF251F6392}">
      <text>
        <r>
          <rPr>
            <sz val="9"/>
            <color indexed="81"/>
            <rFont val="Tahoma"/>
            <family val="2"/>
          </rPr>
          <t xml:space="preserve">Fill in vendor number at Salling Group
</t>
        </r>
      </text>
    </comment>
  </commentList>
</comments>
</file>

<file path=xl/sharedStrings.xml><?xml version="1.0" encoding="utf-8"?>
<sst xmlns="http://schemas.openxmlformats.org/spreadsheetml/2006/main" count="807" uniqueCount="543">
  <si>
    <t>Spot</t>
  </si>
  <si>
    <t>Assortment</t>
  </si>
  <si>
    <t>EUR</t>
  </si>
  <si>
    <t>USD</t>
  </si>
  <si>
    <t>PLN</t>
  </si>
  <si>
    <t>SEK</t>
  </si>
  <si>
    <t>DKK</t>
  </si>
  <si>
    <t>GBP</t>
  </si>
  <si>
    <t>Stores - Delivery to stores</t>
  </si>
  <si>
    <t>DC - Delivery to DC</t>
  </si>
  <si>
    <t>RA</t>
  </si>
  <si>
    <t>MT</t>
  </si>
  <si>
    <t>OT</t>
  </si>
  <si>
    <t>SA</t>
  </si>
  <si>
    <t>DS01</t>
  </si>
  <si>
    <t>SA01</t>
  </si>
  <si>
    <t>NE02</t>
  </si>
  <si>
    <t>NE04</t>
  </si>
  <si>
    <t>NE06</t>
  </si>
  <si>
    <t>Different from each sales org.</t>
  </si>
  <si>
    <t>Multiple</t>
  </si>
  <si>
    <t>Yes</t>
  </si>
  <si>
    <t>No</t>
  </si>
  <si>
    <t>VF-G</t>
  </si>
  <si>
    <t>VF-F</t>
  </si>
  <si>
    <r>
      <rPr>
        <sz val="9"/>
        <rFont val="Tahoma"/>
        <family val="2"/>
      </rPr>
      <t>Crcy</t>
    </r>
  </si>
  <si>
    <r>
      <rPr>
        <sz val="9"/>
        <rFont val="Tahoma"/>
        <family val="2"/>
      </rPr>
      <t>Long Text</t>
    </r>
  </si>
  <si>
    <r>
      <rPr>
        <sz val="9"/>
        <rFont val="Tahoma"/>
        <family val="2"/>
      </rPr>
      <t>DKK</t>
    </r>
  </si>
  <si>
    <r>
      <rPr>
        <sz val="9"/>
        <rFont val="Tahoma"/>
        <family val="2"/>
      </rPr>
      <t>Danish Krone</t>
    </r>
  </si>
  <si>
    <r>
      <rPr>
        <sz val="9"/>
        <rFont val="Tahoma"/>
        <family val="2"/>
      </rPr>
      <t>EUR</t>
    </r>
  </si>
  <si>
    <r>
      <rPr>
        <sz val="9"/>
        <rFont val="Tahoma"/>
        <family val="2"/>
      </rPr>
      <t>European Euro</t>
    </r>
  </si>
  <si>
    <r>
      <rPr>
        <sz val="9"/>
        <rFont val="Tahoma"/>
        <family val="2"/>
      </rPr>
      <t>USD</t>
    </r>
  </si>
  <si>
    <r>
      <rPr>
        <sz val="9"/>
        <rFont val="Tahoma"/>
        <family val="2"/>
      </rPr>
      <t>United States Dollar</t>
    </r>
  </si>
  <si>
    <r>
      <rPr>
        <sz val="9"/>
        <rFont val="Tahoma"/>
        <family val="2"/>
      </rPr>
      <t>ADP</t>
    </r>
  </si>
  <si>
    <r>
      <rPr>
        <sz val="9"/>
        <rFont val="Tahoma"/>
        <family val="2"/>
      </rPr>
      <t>Andoran peseta</t>
    </r>
  </si>
  <si>
    <r>
      <rPr>
        <sz val="9"/>
        <rFont val="Tahoma"/>
        <family val="2"/>
      </rPr>
      <t>AED</t>
    </r>
  </si>
  <si>
    <r>
      <rPr>
        <sz val="9"/>
        <rFont val="Tahoma"/>
        <family val="2"/>
      </rPr>
      <t>United Arab Emirates Dirham</t>
    </r>
  </si>
  <si>
    <r>
      <rPr>
        <sz val="9"/>
        <rFont val="Tahoma"/>
        <family val="2"/>
      </rPr>
      <t>AFA</t>
    </r>
  </si>
  <si>
    <r>
      <rPr>
        <sz val="9"/>
        <rFont val="Tahoma"/>
        <family val="2"/>
      </rPr>
      <t>Afghani (Old)</t>
    </r>
  </si>
  <si>
    <r>
      <rPr>
        <sz val="9"/>
        <rFont val="Tahoma"/>
        <family val="2"/>
      </rPr>
      <t>AFN</t>
    </r>
  </si>
  <si>
    <r>
      <rPr>
        <sz val="9"/>
        <rFont val="Tahoma"/>
        <family val="2"/>
      </rPr>
      <t>Afghani</t>
    </r>
  </si>
  <si>
    <r>
      <rPr>
        <sz val="9"/>
        <rFont val="Tahoma"/>
        <family val="2"/>
      </rPr>
      <t>ALL</t>
    </r>
  </si>
  <si>
    <r>
      <rPr>
        <sz val="9"/>
        <rFont val="Tahoma"/>
        <family val="2"/>
      </rPr>
      <t>Albanian Lek</t>
    </r>
  </si>
  <si>
    <r>
      <rPr>
        <sz val="9"/>
        <rFont val="Tahoma"/>
        <family val="2"/>
      </rPr>
      <t>AMD</t>
    </r>
  </si>
  <si>
    <r>
      <rPr>
        <sz val="9"/>
        <rFont val="Tahoma"/>
        <family val="2"/>
      </rPr>
      <t>Armenian Dram</t>
    </r>
  </si>
  <si>
    <r>
      <rPr>
        <sz val="9"/>
        <rFont val="Tahoma"/>
        <family val="2"/>
      </rPr>
      <t>ANG</t>
    </r>
  </si>
  <si>
    <r>
      <rPr>
        <sz val="9"/>
        <rFont val="Tahoma"/>
        <family val="2"/>
      </rPr>
      <t>West Indian Guilder</t>
    </r>
  </si>
  <si>
    <r>
      <rPr>
        <sz val="9"/>
        <rFont val="Tahoma"/>
        <family val="2"/>
      </rPr>
      <t>AOA</t>
    </r>
  </si>
  <si>
    <r>
      <rPr>
        <sz val="9"/>
        <rFont val="Tahoma"/>
        <family val="2"/>
      </rPr>
      <t>Angolanische Kwanza</t>
    </r>
  </si>
  <si>
    <t>Article Info</t>
  </si>
  <si>
    <t xml:space="preserve"> </t>
  </si>
  <si>
    <t>Weight</t>
  </si>
  <si>
    <t>(mm)</t>
  </si>
  <si>
    <t xml:space="preserve">Dimensions </t>
  </si>
  <si>
    <t>Durability</t>
  </si>
  <si>
    <t>Article Description</t>
  </si>
  <si>
    <t>Vendor No.</t>
  </si>
  <si>
    <t>NORMAL - 2 WORK DAYS DEADLINE</t>
  </si>
  <si>
    <t>…Please select PGR...</t>
  </si>
  <si>
    <t>…Please select deadline…</t>
  </si>
  <si>
    <t>Article info</t>
  </si>
  <si>
    <t>ALL</t>
  </si>
  <si>
    <t>NO</t>
  </si>
  <si>
    <t>YES</t>
  </si>
  <si>
    <t>(kg)</t>
  </si>
  <si>
    <t>Source list</t>
  </si>
  <si>
    <t>Order GTIN</t>
  </si>
  <si>
    <t>HKD</t>
  </si>
  <si>
    <t>TOMORROW - DEADLINE 16:00</t>
  </si>
  <si>
    <t>TODAY - DEADLINE 16:00</t>
  </si>
  <si>
    <t>Article No.*</t>
  </si>
  <si>
    <t>Cross Dock</t>
  </si>
  <si>
    <t>EA</t>
  </si>
  <si>
    <t>KG</t>
  </si>
  <si>
    <t>EA1</t>
  </si>
  <si>
    <t>L</t>
  </si>
  <si>
    <t>Flow through</t>
  </si>
  <si>
    <t>X</t>
  </si>
  <si>
    <t>GOOD</t>
  </si>
  <si>
    <t>PERN</t>
  </si>
  <si>
    <t>GNFR</t>
  </si>
  <si>
    <t>AON</t>
  </si>
  <si>
    <t>ANGOLAN NEW KWANZA (OLD)</t>
  </si>
  <si>
    <t>AOR</t>
  </si>
  <si>
    <t>ANGOLAN KWANZA REAJUSTADO (OLD)</t>
  </si>
  <si>
    <t>ARS</t>
  </si>
  <si>
    <t>ARGENTINE PESO</t>
  </si>
  <si>
    <t>ATS</t>
  </si>
  <si>
    <t>AUSTRIAN SCHILLING</t>
  </si>
  <si>
    <t>AUD</t>
  </si>
  <si>
    <t>AUSTRALIAN DOLLAR</t>
  </si>
  <si>
    <t>AWG</t>
  </si>
  <si>
    <t>ARUBAN GUILDER</t>
  </si>
  <si>
    <t>AZM</t>
  </si>
  <si>
    <t>AZERBAIJAN MANAT</t>
  </si>
  <si>
    <t>BAM</t>
  </si>
  <si>
    <t>BOSNIA AND HERZEGOVINA CONVERTIBLE MARK</t>
  </si>
  <si>
    <t>BBD</t>
  </si>
  <si>
    <t>BARBADOS DOLLAR</t>
  </si>
  <si>
    <t>BDT</t>
  </si>
  <si>
    <t>BANGLADESH TAKA</t>
  </si>
  <si>
    <t>BEF</t>
  </si>
  <si>
    <t>BELGIAN FRANC</t>
  </si>
  <si>
    <t>BGN</t>
  </si>
  <si>
    <t>BULGARIAN LEV</t>
  </si>
  <si>
    <t>BHD</t>
  </si>
  <si>
    <t>BAHRAIN DINAR</t>
  </si>
  <si>
    <t>BIF</t>
  </si>
  <si>
    <t>BURUNDI FRANC</t>
  </si>
  <si>
    <t>BMD</t>
  </si>
  <si>
    <t>BERMUDAN DOLLAR</t>
  </si>
  <si>
    <t>BND</t>
  </si>
  <si>
    <t>BRUNEI DOLLAR</t>
  </si>
  <si>
    <t>BOB</t>
  </si>
  <si>
    <t>BOLIVIANO</t>
  </si>
  <si>
    <t>BRL</t>
  </si>
  <si>
    <t>BRAZILIAN REAL</t>
  </si>
  <si>
    <t>BSD</t>
  </si>
  <si>
    <t>BAHAMAN DOLLAR</t>
  </si>
  <si>
    <t>BTN</t>
  </si>
  <si>
    <t>BHUTAN NGULTRUM</t>
  </si>
  <si>
    <t>BWP</t>
  </si>
  <si>
    <t>BOTSWANA PULA</t>
  </si>
  <si>
    <t>BYB</t>
  </si>
  <si>
    <t>BELORUSSIAN RUBLE (OLD)</t>
  </si>
  <si>
    <t>BYR</t>
  </si>
  <si>
    <t>BELORUSSIAN RUBLE</t>
  </si>
  <si>
    <t>BZD</t>
  </si>
  <si>
    <t>BELIZE DOLLAR</t>
  </si>
  <si>
    <t>CAD</t>
  </si>
  <si>
    <t>CANADIAN DOLLAR</t>
  </si>
  <si>
    <t>CDF</t>
  </si>
  <si>
    <t>CONGOLESE FRANC</t>
  </si>
  <si>
    <t>CFP</t>
  </si>
  <si>
    <t>FRENCH FRANC (PACIFIC ISLANDS)</t>
  </si>
  <si>
    <t>CHF</t>
  </si>
  <si>
    <t>SWISS FRANC</t>
  </si>
  <si>
    <t>CLP</t>
  </si>
  <si>
    <t>CHILEAN PESO</t>
  </si>
  <si>
    <t>CNY</t>
  </si>
  <si>
    <t>CHINESISCHE YUAN (INTERNATIONAL)</t>
  </si>
  <si>
    <t>COP</t>
  </si>
  <si>
    <t>COLOMBIAN PESO</t>
  </si>
  <si>
    <t>CRC</t>
  </si>
  <si>
    <t>COSTA RICA COLON</t>
  </si>
  <si>
    <t>CSD</t>
  </si>
  <si>
    <t>SERBIAN DINAR</t>
  </si>
  <si>
    <t>CUP</t>
  </si>
  <si>
    <t>CUBAN PESO</t>
  </si>
  <si>
    <t>CVE</t>
  </si>
  <si>
    <t>CAPE VERDE ESCUDO</t>
  </si>
  <si>
    <t>CYP</t>
  </si>
  <si>
    <t>CYPRUS POUND</t>
  </si>
  <si>
    <t>CZK</t>
  </si>
  <si>
    <t>CZECH KRONA</t>
  </si>
  <si>
    <t>DEM3</t>
  </si>
  <si>
    <t>(INTERNAL) GERMAN MARK (3 DEC.PLACES)</t>
  </si>
  <si>
    <t>DJF</t>
  </si>
  <si>
    <t>DJIBOUTI FRANC</t>
  </si>
  <si>
    <t>DOP</t>
  </si>
  <si>
    <t>DOMINICAN PESO</t>
  </si>
  <si>
    <t>DZD</t>
  </si>
  <si>
    <t>ALGERIAN DINAR</t>
  </si>
  <si>
    <t>ECS</t>
  </si>
  <si>
    <t>ECUADORIAN SUCRE (  &gt; USD)</t>
  </si>
  <si>
    <t>EEK</t>
  </si>
  <si>
    <t>ESTONIAN KRONE</t>
  </si>
  <si>
    <t>EGP</t>
  </si>
  <si>
    <t>EGYPTIAN POUND</t>
  </si>
  <si>
    <t>ERN</t>
  </si>
  <si>
    <t>ERITREAN NAFKA</t>
  </si>
  <si>
    <t>ESP</t>
  </si>
  <si>
    <t>SPANISH PESETA</t>
  </si>
  <si>
    <t>ETB</t>
  </si>
  <si>
    <t>ETHIOPIAN BIRR</t>
  </si>
  <si>
    <t>FIM</t>
  </si>
  <si>
    <t>FINNISH MARKKA</t>
  </si>
  <si>
    <t>FJD</t>
  </si>
  <si>
    <t>FIJI DOLLAR</t>
  </si>
  <si>
    <t>FKP</t>
  </si>
  <si>
    <t>FALKLAND POUND</t>
  </si>
  <si>
    <t>FRF</t>
  </si>
  <si>
    <t>FRENCH FRANC</t>
  </si>
  <si>
    <t>BRITISH POUND</t>
  </si>
  <si>
    <t>GEL</t>
  </si>
  <si>
    <t>GEORGIAN LARI</t>
  </si>
  <si>
    <t>GHC</t>
  </si>
  <si>
    <t>GHANIAN CEDI</t>
  </si>
  <si>
    <t>GIP</t>
  </si>
  <si>
    <t>GIBRALTAR POUND</t>
  </si>
  <si>
    <t>GMD</t>
  </si>
  <si>
    <t>GAMBIAN DALASI</t>
  </si>
  <si>
    <t>GNF</t>
  </si>
  <si>
    <t>GUINEAN FRANC</t>
  </si>
  <si>
    <t>GRD</t>
  </si>
  <si>
    <t>GREEK DRACHMA</t>
  </si>
  <si>
    <t>HTG</t>
  </si>
  <si>
    <t>HAITIAN GOURDE</t>
  </si>
  <si>
    <t>HUF</t>
  </si>
  <si>
    <t>HUNGARIAN FORINT</t>
  </si>
  <si>
    <t>IDR</t>
  </si>
  <si>
    <t>INDONESIAN RUPIAH</t>
  </si>
  <si>
    <t>IEP</t>
  </si>
  <si>
    <t>IRISH PUNT</t>
  </si>
  <si>
    <t>ILS</t>
  </si>
  <si>
    <t>ISRAELI SCHECKEL</t>
  </si>
  <si>
    <t>INR</t>
  </si>
  <si>
    <t>INDIAN RUPEE</t>
  </si>
  <si>
    <t>IQD</t>
  </si>
  <si>
    <t>IRAQUI DINAR</t>
  </si>
  <si>
    <t>IRR</t>
  </si>
  <si>
    <t>IRANIAN RIAL</t>
  </si>
  <si>
    <t>ISK</t>
  </si>
  <si>
    <t>ICELAND KRONA</t>
  </si>
  <si>
    <t>ITL</t>
  </si>
  <si>
    <t>ITALIAN LIRA</t>
  </si>
  <si>
    <t>JMD</t>
  </si>
  <si>
    <t>JAMAICAN DOLLAR</t>
  </si>
  <si>
    <t>JOD</t>
  </si>
  <si>
    <t>JORDANIAN DINAR</t>
  </si>
  <si>
    <t>JPY</t>
  </si>
  <si>
    <t>JAPANESE YEN</t>
  </si>
  <si>
    <t>KES</t>
  </si>
  <si>
    <t>KENYAN SHILLING</t>
  </si>
  <si>
    <t>KGS</t>
  </si>
  <si>
    <t>KYRGYZSTAN SOM</t>
  </si>
  <si>
    <t>KHR</t>
  </si>
  <si>
    <t>CAMBODIAN RIEL</t>
  </si>
  <si>
    <t>KMF</t>
  </si>
  <si>
    <t>COMOROS FRANC</t>
  </si>
  <si>
    <t>KPW</t>
  </si>
  <si>
    <t>NORTH KOREAN WON</t>
  </si>
  <si>
    <t>KRW</t>
  </si>
  <si>
    <t>SOUTH KOREAN WON</t>
  </si>
  <si>
    <t>KWD</t>
  </si>
  <si>
    <t>KUWAITI DINAR</t>
  </si>
  <si>
    <t>KYD</t>
  </si>
  <si>
    <t>CAYMAN DOLLAR</t>
  </si>
  <si>
    <t>KZT</t>
  </si>
  <si>
    <t>KAZAKSTANIAN TENGE</t>
  </si>
  <si>
    <t>LAK</t>
  </si>
  <si>
    <t>LAOTIAN KIP</t>
  </si>
  <si>
    <t>LBP</t>
  </si>
  <si>
    <t>LEBANESE POUND</t>
  </si>
  <si>
    <t>LKR</t>
  </si>
  <si>
    <t>SRI LANKAN RUPEE</t>
  </si>
  <si>
    <t>LRD</t>
  </si>
  <si>
    <t>LIBERIAN DOLLAR</t>
  </si>
  <si>
    <t>LSL</t>
  </si>
  <si>
    <t>LESOTHO LOTI</t>
  </si>
  <si>
    <t>LTL</t>
  </si>
  <si>
    <t>LITHUANIAN LITA</t>
  </si>
  <si>
    <t>LUF</t>
  </si>
  <si>
    <t>LUXEMBOURG FRANC</t>
  </si>
  <si>
    <t>LVL</t>
  </si>
  <si>
    <t>LATVIAN LAT</t>
  </si>
  <si>
    <t>LYD</t>
  </si>
  <si>
    <t>LIBYAN DINAR</t>
  </si>
  <si>
    <t>MAD</t>
  </si>
  <si>
    <t>MOROCCAN DIRHAM</t>
  </si>
  <si>
    <t>MDL</t>
  </si>
  <si>
    <t>MOLDAVIAN LEU</t>
  </si>
  <si>
    <t>MGA</t>
  </si>
  <si>
    <t>MADAGASCAN ARIARY (NEW)</t>
  </si>
  <si>
    <t>MGF</t>
  </si>
  <si>
    <t>MADAGASCAN FRANC (OLD</t>
  </si>
  <si>
    <t>MKD</t>
  </si>
  <si>
    <t>MACEDONIAN DENAR</t>
  </si>
  <si>
    <t>MMK</t>
  </si>
  <si>
    <t>MYANMAR KYAT</t>
  </si>
  <si>
    <t>MNT</t>
  </si>
  <si>
    <t>MONGOLIAN TUGRIK</t>
  </si>
  <si>
    <t>MOP</t>
  </si>
  <si>
    <t>MACAO PATACA</t>
  </si>
  <si>
    <t>MRO</t>
  </si>
  <si>
    <t>MAURITANIAN OUGUIYA</t>
  </si>
  <si>
    <t>MTL</t>
  </si>
  <si>
    <t>MALTESE LIRA</t>
  </si>
  <si>
    <t>MUR</t>
  </si>
  <si>
    <t>MAURITIAN RUPEE</t>
  </si>
  <si>
    <t>MVR</t>
  </si>
  <si>
    <t>MALDIVE RUFIYAA</t>
  </si>
  <si>
    <t>MWK</t>
  </si>
  <si>
    <t>MALAWI KWACHA</t>
  </si>
  <si>
    <t>MXN</t>
  </si>
  <si>
    <t>MEXICAN PESOS</t>
  </si>
  <si>
    <t>MYR</t>
  </si>
  <si>
    <t>MALAYSIAN RINGGIT</t>
  </si>
  <si>
    <t>MZM</t>
  </si>
  <si>
    <t>MOZAMBIQUE METICAL</t>
  </si>
  <si>
    <t>NAD</t>
  </si>
  <si>
    <t>NAMIBIAN DOLLAR</t>
  </si>
  <si>
    <t>NGN</t>
  </si>
  <si>
    <t>NIGERIAN NAIRA</t>
  </si>
  <si>
    <t>NIO</t>
  </si>
  <si>
    <t>NICARAGUAN CORDOBA ORO</t>
  </si>
  <si>
    <t>NLG</t>
  </si>
  <si>
    <t>DUTCH GUILDER</t>
  </si>
  <si>
    <t>NOK</t>
  </si>
  <si>
    <t>NORWEGIAN KRONE</t>
  </si>
  <si>
    <t>NPR</t>
  </si>
  <si>
    <t>NEPALESE RUPEE</t>
  </si>
  <si>
    <t>NZD</t>
  </si>
  <si>
    <t>NEW ZEALAND DOLLARS</t>
  </si>
  <si>
    <t>OMR</t>
  </si>
  <si>
    <t>OMANI RIAL</t>
  </si>
  <si>
    <t>PAB</t>
  </si>
  <si>
    <t>PANAMANIAN BALBOA</t>
  </si>
  <si>
    <t>PEN</t>
  </si>
  <si>
    <t>PERUVIAN NEW SOL</t>
  </si>
  <si>
    <t>PGK</t>
  </si>
  <si>
    <t>PAPUA NEW GUINEA KINA</t>
  </si>
  <si>
    <t>PHP</t>
  </si>
  <si>
    <t>PHILIPPINE PESO</t>
  </si>
  <si>
    <t>PKR</t>
  </si>
  <si>
    <t>PAKISTANI RUPEE</t>
  </si>
  <si>
    <t>POLISH ZLOTY (NEW)</t>
  </si>
  <si>
    <t>PTE</t>
  </si>
  <si>
    <t>PORTUGUESE ESCUDO</t>
  </si>
  <si>
    <t>PYG</t>
  </si>
  <si>
    <t>PARAGUAYAN GUARANI</t>
  </si>
  <si>
    <t>QAR</t>
  </si>
  <si>
    <t>QATAR RIAL</t>
  </si>
  <si>
    <t>RMB</t>
  </si>
  <si>
    <t>CHINESISCHE RENMINBI (NATIONAL)</t>
  </si>
  <si>
    <t>ROL</t>
  </si>
  <si>
    <t>ROMANIAN LEU</t>
  </si>
  <si>
    <t>RUB</t>
  </si>
  <si>
    <t>RUSSIAN RUBLE</t>
  </si>
  <si>
    <t>RWF</t>
  </si>
  <si>
    <t>RWANDAN FRANC</t>
  </si>
  <si>
    <t>SAR</t>
  </si>
  <si>
    <t>SAUDI RIYAL</t>
  </si>
  <si>
    <t>SBD</t>
  </si>
  <si>
    <t>SOLOMON ISLANDS DOLLAR</t>
  </si>
  <si>
    <t>SCR</t>
  </si>
  <si>
    <t>SEYCHELLES RUPEE</t>
  </si>
  <si>
    <t>SDD</t>
  </si>
  <si>
    <t>SUDANESE DINAR</t>
  </si>
  <si>
    <t>SDP</t>
  </si>
  <si>
    <t>SUDANESE POUND</t>
  </si>
  <si>
    <t>SWEDISH KRONA</t>
  </si>
  <si>
    <t>SGD</t>
  </si>
  <si>
    <t>SINGAPORE DOLLAR</t>
  </si>
  <si>
    <t>SHP</t>
  </si>
  <si>
    <t>ST.HELENA POUND</t>
  </si>
  <si>
    <t>SIT</t>
  </si>
  <si>
    <t>SLOVENIAN TOLAR</t>
  </si>
  <si>
    <t>SKK</t>
  </si>
  <si>
    <t>SLOVAKIAN KRONA</t>
  </si>
  <si>
    <t>SLL</t>
  </si>
  <si>
    <t>SIERRA LEONE LEONE</t>
  </si>
  <si>
    <t>SOS</t>
  </si>
  <si>
    <t>SOMALIAN SHILLING</t>
  </si>
  <si>
    <t>SRD</t>
  </si>
  <si>
    <t>SURINAM DOLLAR</t>
  </si>
  <si>
    <t>SRG</t>
  </si>
  <si>
    <t>SURINAM GUILDER (OLD)</t>
  </si>
  <si>
    <t>STD</t>
  </si>
  <si>
    <t>SAO TOME / PRINCIPE DOBRA</t>
  </si>
  <si>
    <t>SVC</t>
  </si>
  <si>
    <t>EL SALVADOR COLON</t>
  </si>
  <si>
    <t>SYP</t>
  </si>
  <si>
    <t>SYRIAN POUND</t>
  </si>
  <si>
    <t>SZL</t>
  </si>
  <si>
    <t>SWAZILAND LILANGENI</t>
  </si>
  <si>
    <t>THB</t>
  </si>
  <si>
    <t>THAILAND BAHT</t>
  </si>
  <si>
    <t>TJR</t>
  </si>
  <si>
    <t>TAJIKISTANI RUBLE (OLD)</t>
  </si>
  <si>
    <t>TJS</t>
  </si>
  <si>
    <t>TAJIKISTANI SOMONI</t>
  </si>
  <si>
    <t>TMM</t>
  </si>
  <si>
    <t>TURKMENISTANI MANAT</t>
  </si>
  <si>
    <t>TND</t>
  </si>
  <si>
    <t>TUNISIAN DINAR</t>
  </si>
  <si>
    <t>TOP</t>
  </si>
  <si>
    <t>TONGAN PA'ANGA</t>
  </si>
  <si>
    <t>TPE</t>
  </si>
  <si>
    <t>TIMOR ESCUDO</t>
  </si>
  <si>
    <t>TRL</t>
  </si>
  <si>
    <t>TURKISH LIRA (OLD)</t>
  </si>
  <si>
    <t>TRY</t>
  </si>
  <si>
    <t>TURKISH LIRA</t>
  </si>
  <si>
    <t>TTD</t>
  </si>
  <si>
    <t>TRINIDAD AND TOBAGO DOLLAR</t>
  </si>
  <si>
    <t>TWD</t>
  </si>
  <si>
    <t>NEW TAIWAN DOLLAR</t>
  </si>
  <si>
    <t>TZS</t>
  </si>
  <si>
    <t>TANZANIAN SHILLING</t>
  </si>
  <si>
    <t>UAH</t>
  </si>
  <si>
    <t>UKRAINE HRYVNIA</t>
  </si>
  <si>
    <t>UGX</t>
  </si>
  <si>
    <t>UGANDAN SHILLING</t>
  </si>
  <si>
    <t>USDN</t>
  </si>
  <si>
    <t>(INTERNAL) UNITED STATES DOLLAR (5 DEC.)</t>
  </si>
  <si>
    <t>UYU</t>
  </si>
  <si>
    <t>URUGUAYAN PESO (NEW)</t>
  </si>
  <si>
    <t>UZS</t>
  </si>
  <si>
    <t>UZBEKISTAN SOM</t>
  </si>
  <si>
    <t>VEB</t>
  </si>
  <si>
    <t>VENEZUELAN BOLIVAR</t>
  </si>
  <si>
    <t>VND</t>
  </si>
  <si>
    <t>VIETNAMESE DONG</t>
  </si>
  <si>
    <t>VUV</t>
  </si>
  <si>
    <t>VANUATU VATU</t>
  </si>
  <si>
    <t>WST</t>
  </si>
  <si>
    <t>SAMOAN TALA</t>
  </si>
  <si>
    <t>XAF</t>
  </si>
  <si>
    <t>GABON CFA FRANC BEAC</t>
  </si>
  <si>
    <t>XCD</t>
  </si>
  <si>
    <t>EAST CARRIBEAN DOLLAR</t>
  </si>
  <si>
    <t>XDS</t>
  </si>
  <si>
    <t>ST. CHRISTOPHER DOLLAR</t>
  </si>
  <si>
    <t>XEU</t>
  </si>
  <si>
    <t>EUROPEAN CURRENCY UNIT (E.C.U.)</t>
  </si>
  <si>
    <t>XOF</t>
  </si>
  <si>
    <t>BENIN CFA FRANC BCEAO</t>
  </si>
  <si>
    <t>XPF</t>
  </si>
  <si>
    <t>CFP FRANC</t>
  </si>
  <si>
    <t>YER</t>
  </si>
  <si>
    <t>YEMENI RYAL</t>
  </si>
  <si>
    <t>YUM</t>
  </si>
  <si>
    <t>NEW YUGOSLAVIAN DINAR (OLD)</t>
  </si>
  <si>
    <t>ZAR</t>
  </si>
  <si>
    <t>SOUTH AFRICAN RAND</t>
  </si>
  <si>
    <t>ZMK</t>
  </si>
  <si>
    <t>ZAMBIAN KWACHA</t>
  </si>
  <si>
    <t>ZRN</t>
  </si>
  <si>
    <t>ZAIRE (OLD)</t>
  </si>
  <si>
    <t>ZWD</t>
  </si>
  <si>
    <t>ZIMBABWEAN DOLLAR</t>
  </si>
  <si>
    <t>BOX</t>
  </si>
  <si>
    <t>Cartons</t>
  </si>
  <si>
    <t>CA1</t>
  </si>
  <si>
    <t>CA2</t>
  </si>
  <si>
    <t>CA3</t>
  </si>
  <si>
    <t>CA4</t>
  </si>
  <si>
    <t>CA5</t>
  </si>
  <si>
    <t>CA6</t>
  </si>
  <si>
    <t>CA7</t>
  </si>
  <si>
    <t>CA8</t>
  </si>
  <si>
    <t>CA9</t>
  </si>
  <si>
    <t>Gross weight sales unit</t>
  </si>
  <si>
    <t>Net weight    sales unit</t>
  </si>
  <si>
    <t>Gross weight carton</t>
  </si>
  <si>
    <t>Width             sales unit</t>
  </si>
  <si>
    <t>Height                 sales unit</t>
  </si>
  <si>
    <t>Length                 carton</t>
  </si>
  <si>
    <t>Width                 carton</t>
  </si>
  <si>
    <t>Height                 carton</t>
  </si>
  <si>
    <t>Cartons
per BOX</t>
  </si>
  <si>
    <t>Gross
weight
BOX</t>
  </si>
  <si>
    <t>Length
BOX</t>
  </si>
  <si>
    <t>Width
BOX</t>
  </si>
  <si>
    <t>Height
BOX</t>
  </si>
  <si>
    <t>Create new palletization</t>
  </si>
  <si>
    <t>UOM</t>
  </si>
  <si>
    <t>Price unit of measure</t>
  </si>
  <si>
    <t>Price unit of
measure</t>
  </si>
  <si>
    <t>(CA)</t>
  </si>
  <si>
    <t>Boxes
per layer 
(LBX)</t>
  </si>
  <si>
    <t>Boxes 
per pallet 
(PBX)</t>
  </si>
  <si>
    <t>(EA)</t>
  </si>
  <si>
    <t>Length 
sales unit</t>
  </si>
  <si>
    <t>(BOX)</t>
  </si>
  <si>
    <t>Sales units
 per carton</t>
  </si>
  <si>
    <t>Cartons 
per layer (LY)</t>
  </si>
  <si>
    <t>Cartons 
per pallet (PA)</t>
  </si>
  <si>
    <t>Deodorant</t>
  </si>
  <si>
    <t>Nedenfor findes fiktive eksempler ved udfyldelse af Unit of measure.</t>
  </si>
  <si>
    <t>4*</t>
  </si>
  <si>
    <t>URGENT - NOW (Call MD) +48 91 419 3430</t>
  </si>
  <si>
    <t>CR1</t>
  </si>
  <si>
    <t>CR2</t>
  </si>
  <si>
    <t>CR3</t>
  </si>
  <si>
    <t>EB</t>
  </si>
  <si>
    <t>ED</t>
  </si>
  <si>
    <t>EF</t>
  </si>
  <si>
    <t>Total holdbarhed fra</t>
  </si>
  <si>
    <t>Levernadør dage</t>
  </si>
  <si>
    <t>DC dage</t>
  </si>
  <si>
    <t>Butik dage</t>
  </si>
  <si>
    <t>Kunde dage</t>
  </si>
  <si>
    <t>DC%</t>
  </si>
  <si>
    <t>Valid from date</t>
  </si>
  <si>
    <t>BOX - only relevant for Nonfood</t>
  </si>
  <si>
    <t>Order
GTIN</t>
  </si>
  <si>
    <t>Vendor article number</t>
  </si>
  <si>
    <t>Salling Group Article Number</t>
  </si>
  <si>
    <t>New Total Durability</t>
  </si>
  <si>
    <t>Unit of Measure</t>
  </si>
  <si>
    <t>New GTIN</t>
  </si>
  <si>
    <t>Adding of BOX and change of order unit (BOX is also known as outer carton)</t>
  </si>
  <si>
    <r>
      <t>Adding of BOX</t>
    </r>
    <r>
      <rPr>
        <sz val="18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without changing the order unit</t>
    </r>
  </si>
  <si>
    <t>Change of dimenstions</t>
  </si>
  <si>
    <t>Change of colli size</t>
  </si>
  <si>
    <t>Change in palletization</t>
  </si>
  <si>
    <t>CA</t>
  </si>
  <si>
    <t>PQ</t>
  </si>
  <si>
    <t>Valid from</t>
  </si>
  <si>
    <t>Currency</t>
  </si>
  <si>
    <t>New vendor article no</t>
  </si>
  <si>
    <t>Salling Group Article No.</t>
  </si>
  <si>
    <t>New pick up address</t>
  </si>
  <si>
    <t>Contact person at the pick up address</t>
  </si>
  <si>
    <t>Pick up information</t>
  </si>
  <si>
    <t>GTIN for Sales unit</t>
  </si>
  <si>
    <t>Current GTIN</t>
  </si>
  <si>
    <t>Phone number to the contact person at the pick up adress</t>
  </si>
  <si>
    <t>Mail address to the contact person at the pick up adress</t>
  </si>
  <si>
    <t>New price              all formats</t>
  </si>
  <si>
    <t>Current price condition for Netto</t>
  </si>
  <si>
    <t xml:space="preserve">New Price condition for Netto </t>
  </si>
  <si>
    <t>Current Price all formats</t>
  </si>
  <si>
    <t>Purchase price</t>
  </si>
  <si>
    <t>Rec. sales price</t>
  </si>
  <si>
    <t>Current sales price Bilka</t>
  </si>
  <si>
    <t>New recommended sales price Bilka</t>
  </si>
  <si>
    <t>Current sales price Føtex</t>
  </si>
  <si>
    <t>New recommended sales price Føtex</t>
  </si>
  <si>
    <t>Current sales price Netto</t>
  </si>
  <si>
    <t>New recommended sales price Netto</t>
  </si>
  <si>
    <t>Salling Group vendor number</t>
  </si>
  <si>
    <t>Current sales price BR</t>
  </si>
  <si>
    <t>New recommended sales price BR</t>
  </si>
  <si>
    <t>Changes in communication</t>
  </si>
  <si>
    <t>Vendor number</t>
  </si>
  <si>
    <t>Phone number for ADM</t>
  </si>
  <si>
    <t>Phone number to be removed</t>
  </si>
  <si>
    <t xml:space="preserve">Vendor number </t>
  </si>
  <si>
    <t>E-mail addresses</t>
  </si>
  <si>
    <r>
      <t xml:space="preserve">E-mail address for Payadvis </t>
    </r>
    <r>
      <rPr>
        <sz val="11"/>
        <color theme="1"/>
        <rFont val="Calibri"/>
        <family val="2"/>
        <scheme val="minor"/>
      </rPr>
      <t>(ex. correctipn notes, dunning notice, letter to vendor)</t>
    </r>
  </si>
  <si>
    <r>
      <t>E-mail address for ADM</t>
    </r>
    <r>
      <rPr>
        <sz val="11"/>
        <color theme="1"/>
        <rFont val="Calibri"/>
        <family val="2"/>
        <scheme val="minor"/>
      </rPr>
      <t xml:space="preserve"> (ex. correction notes, administrative documents</t>
    </r>
  </si>
  <si>
    <r>
      <t xml:space="preserve">E-mail address/addresses for ORDERS </t>
    </r>
    <r>
      <rPr>
        <sz val="11"/>
        <color theme="1"/>
        <rFont val="Calibri"/>
        <family val="2"/>
        <scheme val="minor"/>
      </rPr>
      <t>(ex. orders, difference notice, returns)</t>
    </r>
  </si>
  <si>
    <r>
      <t xml:space="preserve">E-mail address/addresses for Campaign Agreements    </t>
    </r>
    <r>
      <rPr>
        <sz val="11"/>
        <color theme="1"/>
        <rFont val="Calibri"/>
        <family val="2"/>
        <scheme val="minor"/>
      </rPr>
      <t>(may differ between purchase groups)</t>
    </r>
  </si>
  <si>
    <r>
      <t xml:space="preserve">E-mail address/addresses for               Campaign Notifications </t>
    </r>
    <r>
      <rPr>
        <sz val="11"/>
        <color theme="1"/>
        <rFont val="Calibri"/>
        <family val="2"/>
        <scheme val="minor"/>
      </rPr>
      <t>(may differ between purchase groups)</t>
    </r>
  </si>
  <si>
    <t xml:space="preserve">E-mail address/addresses for INVOICE </t>
  </si>
  <si>
    <t>E-mail address to be removed</t>
  </si>
  <si>
    <t>Phone number/numbers for ORDERS</t>
  </si>
  <si>
    <t>Phone numbers</t>
  </si>
  <si>
    <t>ERP tax</t>
  </si>
  <si>
    <t>Cost price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</si>
</sst>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0"/>
    <numFmt numFmtId="165" formatCode="0.000"/>
  </numFmts>
  <fonts count="36" x14ac:knownFonts="1">
    <font>
      <sz val="11"/>
      <color theme="1"/>
      <name val="Calibri"/>
      <family val="2"/>
      <scheme val="minor"/>
    </font>
    <font>
      <sz val="9"/>
      <name val="Tahoma"/>
      <family val="2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4" tint="-0.249977111117893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EBB3"/>
        <bgColor indexed="64"/>
      </patternFill>
    </fill>
    <fill>
      <patternFill patternType="solid">
        <fgColor rgb="FFF5B487"/>
        <bgColor indexed="64"/>
      </patternFill>
    </fill>
    <fill>
      <patternFill patternType="solid">
        <fgColor rgb="FF83FDAC"/>
        <bgColor indexed="64"/>
      </patternFill>
    </fill>
    <fill>
      <patternFill patternType="solid">
        <fgColor rgb="FFCAFEDB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4A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99FF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9">
    <xf numFmtId="0" fontId="0" fillId="0" borderId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  <xf numFmtId="0" fontId="20" fillId="33" borderId="0" applyNumberFormat="0" applyBorder="0" applyAlignment="0" applyProtection="0"/>
    <xf numFmtId="0" fontId="20" fillId="37" borderId="0" applyNumberFormat="0" applyBorder="0" applyAlignment="0" applyProtection="0"/>
    <xf numFmtId="0" fontId="20" fillId="41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8" borderId="0" applyNumberFormat="0" applyBorder="0" applyAlignment="0" applyProtection="0"/>
    <xf numFmtId="0" fontId="20" fillId="42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9" borderId="0" applyNumberFormat="0" applyBorder="0" applyAlignment="0" applyProtection="0"/>
    <xf numFmtId="0" fontId="20" fillId="43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36" borderId="0" applyNumberFormat="0" applyBorder="0" applyAlignment="0" applyProtection="0"/>
    <xf numFmtId="0" fontId="10" fillId="40" borderId="0" applyNumberFormat="0" applyBorder="0" applyAlignment="0" applyProtection="0"/>
    <xf numFmtId="0" fontId="26" fillId="16" borderId="0" applyNumberFormat="0" applyBorder="0" applyAlignment="0" applyProtection="0"/>
    <xf numFmtId="0" fontId="27" fillId="17" borderId="35" applyNumberFormat="0" applyAlignment="0" applyProtection="0"/>
    <xf numFmtId="0" fontId="13" fillId="18" borderId="37" applyNumberFormat="0" applyAlignment="0" applyProtection="0"/>
    <xf numFmtId="0" fontId="29" fillId="0" borderId="0" applyNumberFormat="0" applyFill="0" applyBorder="0" applyAlignment="0" applyProtection="0"/>
    <xf numFmtId="0" fontId="25" fillId="15" borderId="0" applyNumberFormat="0" applyBorder="0" applyAlignment="0" applyProtection="0"/>
    <xf numFmtId="0" fontId="22" fillId="0" borderId="32" applyNumberFormat="0" applyFill="0" applyAlignment="0" applyProtection="0"/>
    <xf numFmtId="0" fontId="23" fillId="0" borderId="33" applyNumberFormat="0" applyFill="0" applyAlignment="0" applyProtection="0"/>
    <xf numFmtId="0" fontId="24" fillId="0" borderId="34" applyNumberFormat="0" applyFill="0" applyAlignment="0" applyProtection="0"/>
    <xf numFmtId="0" fontId="24" fillId="0" borderId="0" applyNumberFormat="0" applyFill="0" applyBorder="0" applyAlignment="0" applyProtection="0"/>
    <xf numFmtId="0" fontId="28" fillId="0" borderId="36" applyNumberFormat="0" applyFill="0" applyAlignment="0" applyProtection="0"/>
    <xf numFmtId="0" fontId="20" fillId="19" borderId="38" applyNumberFormat="0" applyFont="0" applyAlignment="0" applyProtection="0"/>
    <xf numFmtId="0" fontId="21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9" fontId="20" fillId="0" borderId="0" applyFont="0" applyFill="0" applyBorder="0" applyAlignment="0" applyProtection="0"/>
  </cellStyleXfs>
  <cellXfs count="263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/>
    <xf numFmtId="0" fontId="2" fillId="6" borderId="8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21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5" borderId="13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/>
    </xf>
    <xf numFmtId="0" fontId="2" fillId="12" borderId="14" xfId="0" applyFont="1" applyFill="1" applyBorder="1" applyAlignment="1">
      <alignment horizontal="center" vertical="center" wrapText="1"/>
    </xf>
    <xf numFmtId="0" fontId="2" fillId="11" borderId="21" xfId="0" applyFont="1" applyFill="1" applyBorder="1" applyAlignment="1">
      <alignment horizontal="center"/>
    </xf>
    <xf numFmtId="14" fontId="0" fillId="0" borderId="0" xfId="0" applyNumberFormat="1"/>
    <xf numFmtId="0" fontId="0" fillId="0" borderId="13" xfId="0" applyBorder="1" applyProtection="1">
      <protection locked="0"/>
    </xf>
    <xf numFmtId="0" fontId="3" fillId="2" borderId="0" xfId="0" applyFont="1" applyFill="1"/>
    <xf numFmtId="0" fontId="7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0" fillId="2" borderId="0" xfId="0" applyFont="1" applyFill="1"/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 applyProtection="1">
      <alignment horizontal="center" vertical="center"/>
      <protection locked="0"/>
    </xf>
    <xf numFmtId="0" fontId="10" fillId="0" borderId="0" xfId="0" applyFont="1"/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9" fillId="2" borderId="0" xfId="0" applyFont="1" applyFill="1"/>
    <xf numFmtId="0" fontId="9" fillId="0" borderId="0" xfId="0" applyFont="1" applyAlignment="1">
      <alignment horizontal="center" vertical="center"/>
    </xf>
    <xf numFmtId="0" fontId="0" fillId="0" borderId="7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49" fontId="0" fillId="0" borderId="14" xfId="0" applyNumberFormat="1" applyBorder="1" applyProtection="1">
      <protection locked="0"/>
    </xf>
    <xf numFmtId="49" fontId="0" fillId="0" borderId="18" xfId="0" applyNumberFormat="1" applyBorder="1" applyProtection="1">
      <protection locked="0"/>
    </xf>
    <xf numFmtId="0" fontId="9" fillId="2" borderId="0" xfId="0" applyFont="1" applyFill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/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3" fillId="0" borderId="0" xfId="0" applyFont="1" applyAlignment="1">
      <alignment horizontal="center" vertical="center" wrapText="1"/>
    </xf>
    <xf numFmtId="14" fontId="10" fillId="0" borderId="0" xfId="0" applyNumberFormat="1" applyFont="1"/>
    <xf numFmtId="2" fontId="0" fillId="0" borderId="7" xfId="0" applyNumberFormat="1" applyBorder="1" applyProtection="1">
      <protection locked="0"/>
    </xf>
    <xf numFmtId="2" fontId="0" fillId="0" borderId="17" xfId="0" applyNumberFormat="1" applyBorder="1" applyProtection="1">
      <protection locked="0"/>
    </xf>
    <xf numFmtId="0" fontId="0" fillId="0" borderId="28" xfId="0" applyBorder="1" applyProtection="1"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2" fillId="6" borderId="1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 vertical="center" wrapText="1"/>
    </xf>
    <xf numFmtId="0" fontId="2" fillId="6" borderId="39" xfId="0" applyFont="1" applyFill="1" applyBorder="1" applyAlignment="1">
      <alignment horizontal="center"/>
    </xf>
    <xf numFmtId="0" fontId="2" fillId="12" borderId="12" xfId="0" applyFont="1" applyFill="1" applyBorder="1" applyAlignment="1">
      <alignment horizontal="center" vertical="center" wrapText="1"/>
    </xf>
    <xf numFmtId="0" fontId="2" fillId="11" borderId="10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7" fillId="2" borderId="7" xfId="0" applyFont="1" applyFill="1" applyBorder="1" applyAlignment="1" applyProtection="1">
      <alignment horizontal="center"/>
      <protection locked="0"/>
    </xf>
    <xf numFmtId="0" fontId="7" fillId="2" borderId="14" xfId="0" applyFont="1" applyFill="1" applyBorder="1" applyAlignment="1" applyProtection="1">
      <alignment horizontal="center"/>
      <protection locked="0"/>
    </xf>
    <xf numFmtId="0" fontId="7" fillId="2" borderId="18" xfId="0" applyFont="1" applyFill="1" applyBorder="1" applyAlignment="1" applyProtection="1">
      <alignment horizontal="center"/>
      <protection locked="0"/>
    </xf>
    <xf numFmtId="0" fontId="2" fillId="6" borderId="26" xfId="0" applyFont="1" applyFill="1" applyBorder="1" applyAlignment="1">
      <alignment horizontal="center"/>
    </xf>
    <xf numFmtId="0" fontId="2" fillId="6" borderId="40" xfId="0" applyFont="1" applyFill="1" applyBorder="1" applyAlignment="1">
      <alignment horizontal="center"/>
    </xf>
    <xf numFmtId="0" fontId="2" fillId="6" borderId="42" xfId="0" applyFont="1" applyFill="1" applyBorder="1" applyAlignment="1">
      <alignment horizontal="center"/>
    </xf>
    <xf numFmtId="0" fontId="2" fillId="6" borderId="40" xfId="0" applyFont="1" applyFill="1" applyBorder="1" applyAlignment="1">
      <alignment horizontal="center" wrapText="1"/>
    </xf>
    <xf numFmtId="0" fontId="2" fillId="6" borderId="41" xfId="0" applyFont="1" applyFill="1" applyBorder="1" applyAlignment="1">
      <alignment horizontal="center" wrapText="1"/>
    </xf>
    <xf numFmtId="0" fontId="2" fillId="7" borderId="8" xfId="0" applyFont="1" applyFill="1" applyBorder="1" applyAlignment="1">
      <alignment horizontal="center" wrapText="1"/>
    </xf>
    <xf numFmtId="0" fontId="2" fillId="7" borderId="10" xfId="0" applyFont="1" applyFill="1" applyBorder="1" applyAlignment="1">
      <alignment horizontal="center" wrapText="1"/>
    </xf>
    <xf numFmtId="0" fontId="2" fillId="45" borderId="13" xfId="0" applyFont="1" applyFill="1" applyBorder="1" applyAlignment="1">
      <alignment horizontal="center" vertical="center" wrapText="1"/>
    </xf>
    <xf numFmtId="0" fontId="2" fillId="45" borderId="7" xfId="0" applyFont="1" applyFill="1" applyBorder="1" applyAlignment="1">
      <alignment horizontal="center" vertical="center" wrapText="1"/>
    </xf>
    <xf numFmtId="0" fontId="2" fillId="44" borderId="7" xfId="0" applyFont="1" applyFill="1" applyBorder="1" applyAlignment="1">
      <alignment horizontal="center" vertical="center" wrapText="1"/>
    </xf>
    <xf numFmtId="0" fontId="2" fillId="44" borderId="14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0" fillId="0" borderId="13" xfId="0" applyBorder="1" applyAlignment="1" applyProtection="1">
      <alignment horizontal="left"/>
      <protection locked="0"/>
    </xf>
    <xf numFmtId="49" fontId="0" fillId="0" borderId="7" xfId="0" applyNumberFormat="1" applyBorder="1" applyAlignment="1" applyProtection="1">
      <alignment horizontal="left"/>
      <protection locked="0"/>
    </xf>
    <xf numFmtId="0" fontId="0" fillId="0" borderId="16" xfId="0" applyBorder="1" applyAlignment="1" applyProtection="1">
      <alignment horizontal="left"/>
      <protection locked="0"/>
    </xf>
    <xf numFmtId="49" fontId="0" fillId="0" borderId="17" xfId="0" applyNumberFormat="1" applyBorder="1" applyAlignment="1" applyProtection="1">
      <alignment horizontal="left"/>
      <protection locked="0"/>
    </xf>
    <xf numFmtId="0" fontId="0" fillId="0" borderId="28" xfId="0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left"/>
      <protection locked="0"/>
    </xf>
    <xf numFmtId="0" fontId="0" fillId="0" borderId="17" xfId="0" applyBorder="1" applyAlignment="1" applyProtection="1">
      <alignment horizontal="left"/>
      <protection locked="0"/>
    </xf>
    <xf numFmtId="0" fontId="0" fillId="0" borderId="18" xfId="0" applyBorder="1" applyAlignment="1" applyProtection="1">
      <alignment horizontal="left"/>
      <protection locked="0"/>
    </xf>
    <xf numFmtId="14" fontId="0" fillId="0" borderId="13" xfId="0" applyNumberFormat="1" applyBorder="1" applyAlignment="1" applyProtection="1">
      <alignment horizontal="center"/>
      <protection locked="0"/>
    </xf>
    <xf numFmtId="14" fontId="0" fillId="0" borderId="16" xfId="0" applyNumberFormat="1" applyBorder="1" applyAlignment="1" applyProtection="1">
      <alignment horizontal="center"/>
      <protection locked="0"/>
    </xf>
    <xf numFmtId="2" fontId="0" fillId="0" borderId="14" xfId="0" applyNumberFormat="1" applyBorder="1" applyProtection="1">
      <protection locked="0"/>
    </xf>
    <xf numFmtId="0" fontId="0" fillId="0" borderId="7" xfId="0" applyBorder="1" applyAlignment="1" applyProtection="1">
      <alignment horizontal="left"/>
      <protection locked="0"/>
    </xf>
    <xf numFmtId="1" fontId="0" fillId="0" borderId="14" xfId="0" applyNumberFormat="1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2" fillId="6" borderId="9" xfId="0" applyFont="1" applyFill="1" applyBorder="1" applyAlignment="1">
      <alignment horizontal="center"/>
    </xf>
    <xf numFmtId="0" fontId="0" fillId="14" borderId="43" xfId="0" applyFill="1" applyBorder="1"/>
    <xf numFmtId="0" fontId="0" fillId="14" borderId="12" xfId="0" applyFill="1" applyBorder="1"/>
    <xf numFmtId="0" fontId="2" fillId="7" borderId="21" xfId="0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2" fillId="11" borderId="13" xfId="0" applyFont="1" applyFill="1" applyBorder="1" applyAlignment="1">
      <alignment horizontal="center"/>
    </xf>
    <xf numFmtId="0" fontId="0" fillId="0" borderId="7" xfId="0" applyBorder="1"/>
    <xf numFmtId="0" fontId="5" fillId="0" borderId="0" xfId="0" applyFont="1"/>
    <xf numFmtId="0" fontId="16" fillId="2" borderId="0" xfId="0" applyFont="1" applyFill="1"/>
    <xf numFmtId="0" fontId="31" fillId="2" borderId="0" xfId="0" applyFont="1" applyFill="1"/>
    <xf numFmtId="0" fontId="0" fillId="0" borderId="0" xfId="0" applyAlignment="1" applyProtection="1">
      <alignment horizontal="left"/>
      <protection locked="0"/>
    </xf>
    <xf numFmtId="0" fontId="0" fillId="0" borderId="0" xfId="0" applyProtection="1">
      <protection locked="0"/>
    </xf>
    <xf numFmtId="1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32" fillId="0" borderId="0" xfId="0" applyFont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164" fontId="0" fillId="0" borderId="7" xfId="0" applyNumberFormat="1" applyBorder="1" applyAlignment="1" applyProtection="1">
      <alignment horizontal="right"/>
      <protection locked="0"/>
    </xf>
    <xf numFmtId="164" fontId="0" fillId="0" borderId="17" xfId="0" applyNumberFormat="1" applyBorder="1" applyAlignment="1" applyProtection="1">
      <alignment horizontal="right"/>
      <protection locked="0"/>
    </xf>
    <xf numFmtId="49" fontId="0" fillId="0" borderId="14" xfId="0" applyNumberFormat="1" applyBorder="1" applyAlignment="1" applyProtection="1">
      <alignment horizontal="left"/>
      <protection locked="0"/>
    </xf>
    <xf numFmtId="49" fontId="0" fillId="0" borderId="18" xfId="0" applyNumberFormat="1" applyBorder="1" applyAlignment="1" applyProtection="1">
      <alignment horizontal="left"/>
      <protection locked="0"/>
    </xf>
    <xf numFmtId="165" fontId="0" fillId="0" borderId="7" xfId="0" applyNumberFormat="1" applyBorder="1" applyAlignment="1" applyProtection="1">
      <alignment horizontal="center"/>
      <protection locked="0"/>
    </xf>
    <xf numFmtId="165" fontId="0" fillId="0" borderId="17" xfId="0" applyNumberFormat="1" applyBorder="1" applyAlignment="1" applyProtection="1">
      <alignment horizontal="center"/>
      <protection locked="0"/>
    </xf>
    <xf numFmtId="165" fontId="0" fillId="0" borderId="12" xfId="0" applyNumberFormat="1" applyBorder="1" applyAlignment="1" applyProtection="1">
      <alignment horizontal="center"/>
      <protection locked="0"/>
    </xf>
    <xf numFmtId="0" fontId="0" fillId="0" borderId="12" xfId="0" applyBorder="1"/>
    <xf numFmtId="165" fontId="0" fillId="0" borderId="27" xfId="0" applyNumberFormat="1" applyBorder="1" applyAlignment="1" applyProtection="1">
      <alignment horizontal="center"/>
      <protection locked="0"/>
    </xf>
    <xf numFmtId="165" fontId="0" fillId="0" borderId="14" xfId="0" applyNumberFormat="1" applyBorder="1" applyAlignment="1" applyProtection="1">
      <alignment horizontal="center"/>
      <protection locked="0"/>
    </xf>
    <xf numFmtId="165" fontId="0" fillId="0" borderId="18" xfId="0" applyNumberFormat="1" applyBorder="1" applyAlignment="1" applyProtection="1">
      <alignment horizontal="center"/>
      <protection locked="0"/>
    </xf>
    <xf numFmtId="1" fontId="0" fillId="0" borderId="12" xfId="0" applyNumberFormat="1" applyBorder="1" applyAlignment="1" applyProtection="1">
      <alignment horizontal="center"/>
      <protection locked="0"/>
    </xf>
    <xf numFmtId="1" fontId="0" fillId="0" borderId="16" xfId="0" applyNumberFormat="1" applyBorder="1" applyAlignment="1" applyProtection="1">
      <alignment horizontal="center"/>
      <protection locked="0"/>
    </xf>
    <xf numFmtId="1" fontId="0" fillId="0" borderId="27" xfId="0" applyNumberFormat="1" applyBorder="1" applyAlignment="1" applyProtection="1">
      <alignment horizontal="center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1" fontId="0" fillId="0" borderId="18" xfId="0" applyNumberFormat="1" applyBorder="1" applyAlignment="1" applyProtection="1">
      <alignment horizontal="center"/>
      <protection locked="0"/>
    </xf>
    <xf numFmtId="0" fontId="2" fillId="6" borderId="44" xfId="0" applyFont="1" applyFill="1" applyBorder="1" applyAlignment="1">
      <alignment horizontal="center" wrapText="1"/>
    </xf>
    <xf numFmtId="49" fontId="7" fillId="0" borderId="7" xfId="0" applyNumberFormat="1" applyFont="1" applyBorder="1" applyAlignment="1" applyProtection="1">
      <alignment horizontal="left"/>
      <protection locked="0"/>
    </xf>
    <xf numFmtId="49" fontId="7" fillId="0" borderId="17" xfId="0" applyNumberFormat="1" applyFont="1" applyBorder="1" applyAlignment="1" applyProtection="1">
      <alignment horizontal="left"/>
      <protection locked="0"/>
    </xf>
    <xf numFmtId="2" fontId="0" fillId="0" borderId="18" xfId="0" applyNumberFormat="1" applyBorder="1" applyProtection="1">
      <protection locked="0"/>
    </xf>
    <xf numFmtId="0" fontId="34" fillId="47" borderId="0" xfId="0" applyFont="1" applyFill="1" applyAlignment="1">
      <alignment wrapText="1"/>
    </xf>
    <xf numFmtId="9" fontId="0" fillId="0" borderId="0" xfId="38" applyFont="1"/>
    <xf numFmtId="9" fontId="34" fillId="47" borderId="0" xfId="38" applyFont="1" applyFill="1" applyAlignment="1">
      <alignment wrapText="1"/>
    </xf>
    <xf numFmtId="3" fontId="0" fillId="0" borderId="0" xfId="0" applyNumberFormat="1"/>
    <xf numFmtId="0" fontId="2" fillId="6" borderId="45" xfId="0" applyFont="1" applyFill="1" applyBorder="1" applyAlignment="1">
      <alignment horizontal="center"/>
    </xf>
    <xf numFmtId="0" fontId="0" fillId="0" borderId="23" xfId="0" applyBorder="1" applyAlignment="1" applyProtection="1">
      <alignment horizontal="left"/>
      <protection locked="0"/>
    </xf>
    <xf numFmtId="0" fontId="2" fillId="6" borderId="46" xfId="0" applyFont="1" applyFill="1" applyBorder="1" applyAlignment="1">
      <alignment horizontal="center"/>
    </xf>
    <xf numFmtId="49" fontId="7" fillId="0" borderId="28" xfId="0" applyNumberFormat="1" applyFont="1" applyBorder="1" applyAlignment="1" applyProtection="1">
      <alignment horizontal="left"/>
      <protection locked="0"/>
    </xf>
    <xf numFmtId="49" fontId="7" fillId="0" borderId="47" xfId="0" applyNumberFormat="1" applyFont="1" applyBorder="1" applyAlignment="1" applyProtection="1">
      <alignment horizontal="left"/>
      <protection locked="0"/>
    </xf>
    <xf numFmtId="0" fontId="2" fillId="7" borderId="26" xfId="0" applyFont="1" applyFill="1" applyBorder="1" applyAlignment="1">
      <alignment horizont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6" borderId="48" xfId="0" applyFont="1" applyFill="1" applyBorder="1" applyAlignment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2" fillId="7" borderId="7" xfId="0" applyFont="1" applyFill="1" applyBorder="1" applyAlignment="1">
      <alignment horizontal="center"/>
    </xf>
    <xf numFmtId="0" fontId="2" fillId="13" borderId="2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49" fontId="0" fillId="0" borderId="28" xfId="0" applyNumberFormat="1" applyBorder="1" applyAlignment="1" applyProtection="1">
      <alignment horizontal="left"/>
      <protection locked="0"/>
    </xf>
    <xf numFmtId="49" fontId="0" fillId="0" borderId="47" xfId="0" applyNumberFormat="1" applyBorder="1" applyAlignment="1" applyProtection="1">
      <alignment horizontal="left"/>
      <protection locked="0"/>
    </xf>
    <xf numFmtId="0" fontId="0" fillId="0" borderId="43" xfId="0" applyBorder="1" applyProtection="1"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27" xfId="0" applyBorder="1" applyAlignment="1" applyProtection="1">
      <alignment horizontal="left"/>
      <protection locked="0"/>
    </xf>
    <xf numFmtId="0" fontId="0" fillId="0" borderId="50" xfId="0" applyBorder="1" applyProtection="1">
      <protection locked="0"/>
    </xf>
    <xf numFmtId="14" fontId="0" fillId="0" borderId="12" xfId="0" applyNumberFormat="1" applyBorder="1" applyAlignment="1" applyProtection="1">
      <alignment horizontal="center"/>
      <protection locked="0"/>
    </xf>
    <xf numFmtId="14" fontId="0" fillId="0" borderId="27" xfId="0" applyNumberFormat="1" applyBorder="1" applyAlignment="1" applyProtection="1">
      <alignment horizontal="center"/>
      <protection locked="0"/>
    </xf>
    <xf numFmtId="0" fontId="2" fillId="48" borderId="10" xfId="0" applyFont="1" applyFill="1" applyBorder="1" applyAlignment="1">
      <alignment horizontal="center" wrapText="1"/>
    </xf>
    <xf numFmtId="2" fontId="0" fillId="0" borderId="28" xfId="0" applyNumberFormat="1" applyBorder="1" applyProtection="1">
      <protection locked="0"/>
    </xf>
    <xf numFmtId="2" fontId="0" fillId="0" borderId="47" xfId="0" applyNumberFormat="1" applyBorder="1" applyProtection="1">
      <protection locked="0"/>
    </xf>
    <xf numFmtId="0" fontId="2" fillId="49" borderId="7" xfId="0" applyFont="1" applyFill="1" applyBorder="1" applyAlignment="1">
      <alignment horizontal="center" vertical="center" wrapText="1"/>
    </xf>
    <xf numFmtId="0" fontId="2" fillId="50" borderId="7" xfId="0" applyFont="1" applyFill="1" applyBorder="1" applyAlignment="1">
      <alignment horizontal="center" vertical="center" wrapText="1"/>
    </xf>
    <xf numFmtId="0" fontId="2" fillId="48" borderId="7" xfId="0" applyFont="1" applyFill="1" applyBorder="1" applyAlignment="1">
      <alignment horizontal="center" vertical="center" wrapText="1"/>
    </xf>
    <xf numFmtId="0" fontId="2" fillId="49" borderId="13" xfId="0" applyFont="1" applyFill="1" applyBorder="1" applyAlignment="1">
      <alignment horizontal="center" vertical="center" wrapText="1"/>
    </xf>
    <xf numFmtId="0" fontId="2" fillId="46" borderId="14" xfId="0" applyFont="1" applyFill="1" applyBorder="1" applyAlignment="1">
      <alignment horizontal="center" wrapText="1"/>
    </xf>
    <xf numFmtId="0" fontId="0" fillId="0" borderId="14" xfId="0" applyBorder="1" applyAlignment="1" applyProtection="1">
      <alignment horizontal="right"/>
      <protection locked="0"/>
    </xf>
    <xf numFmtId="0" fontId="0" fillId="0" borderId="18" xfId="0" applyBorder="1" applyAlignment="1" applyProtection="1">
      <alignment horizontal="right"/>
      <protection locked="0"/>
    </xf>
    <xf numFmtId="0" fontId="2" fillId="52" borderId="7" xfId="0" applyFont="1" applyFill="1" applyBorder="1" applyAlignment="1">
      <alignment horizontal="center" vertical="center" wrapText="1"/>
    </xf>
    <xf numFmtId="0" fontId="0" fillId="0" borderId="54" xfId="0" applyBorder="1" applyAlignment="1" applyProtection="1">
      <alignment horizontal="left"/>
      <protection locked="0"/>
    </xf>
    <xf numFmtId="0" fontId="0" fillId="0" borderId="49" xfId="0" applyBorder="1" applyAlignment="1" applyProtection="1">
      <alignment horizontal="left"/>
      <protection locked="0"/>
    </xf>
    <xf numFmtId="0" fontId="2" fillId="6" borderId="55" xfId="0" applyFont="1" applyFill="1" applyBorder="1" applyAlignment="1">
      <alignment horizontal="center"/>
    </xf>
    <xf numFmtId="0" fontId="2" fillId="6" borderId="56" xfId="0" applyFont="1" applyFill="1" applyBorder="1" applyAlignment="1">
      <alignment horizontal="center"/>
    </xf>
    <xf numFmtId="0" fontId="2" fillId="6" borderId="56" xfId="0" applyFont="1" applyFill="1" applyBorder="1" applyAlignment="1">
      <alignment horizontal="center" wrapText="1"/>
    </xf>
    <xf numFmtId="0" fontId="2" fillId="6" borderId="57" xfId="0" applyFont="1" applyFill="1" applyBorder="1" applyAlignment="1">
      <alignment horizontal="center"/>
    </xf>
    <xf numFmtId="49" fontId="7" fillId="0" borderId="58" xfId="0" applyNumberFormat="1" applyFont="1" applyBorder="1" applyAlignment="1" applyProtection="1">
      <alignment horizontal="left"/>
      <protection locked="0"/>
    </xf>
    <xf numFmtId="49" fontId="7" fillId="0" borderId="14" xfId="0" applyNumberFormat="1" applyFont="1" applyBorder="1" applyAlignment="1" applyProtection="1">
      <alignment horizontal="left"/>
      <protection locked="0"/>
    </xf>
    <xf numFmtId="49" fontId="7" fillId="0" borderId="18" xfId="0" applyNumberFormat="1" applyFont="1" applyBorder="1" applyAlignment="1" applyProtection="1">
      <alignment horizontal="left"/>
      <protection locked="0"/>
    </xf>
    <xf numFmtId="0" fontId="5" fillId="53" borderId="51" xfId="0" applyFont="1" applyFill="1" applyBorder="1" applyAlignment="1" applyProtection="1">
      <alignment horizontal="center" vertical="center" wrapText="1"/>
      <protection locked="0"/>
    </xf>
    <xf numFmtId="0" fontId="5" fillId="53" borderId="52" xfId="0" applyFont="1" applyFill="1" applyBorder="1" applyAlignment="1" applyProtection="1">
      <alignment horizontal="center" vertical="center" wrapText="1"/>
      <protection locked="0"/>
    </xf>
    <xf numFmtId="0" fontId="5" fillId="53" borderId="53" xfId="0" applyFont="1" applyFill="1" applyBorder="1" applyAlignment="1" applyProtection="1">
      <alignment horizontal="center" vertical="center" wrapText="1"/>
      <protection locked="0"/>
    </xf>
    <xf numFmtId="0" fontId="2" fillId="6" borderId="51" xfId="0" applyFont="1" applyFill="1" applyBorder="1" applyAlignment="1">
      <alignment horizontal="center"/>
    </xf>
    <xf numFmtId="0" fontId="2" fillId="6" borderId="59" xfId="0" applyFont="1" applyFill="1" applyBorder="1" applyAlignment="1">
      <alignment horizontal="center" wrapText="1"/>
    </xf>
    <xf numFmtId="0" fontId="2" fillId="6" borderId="57" xfId="0" applyFont="1" applyFill="1" applyBorder="1" applyAlignment="1">
      <alignment horizontal="center" wrapText="1"/>
    </xf>
    <xf numFmtId="49" fontId="7" fillId="0" borderId="60" xfId="0" applyNumberFormat="1" applyFont="1" applyBorder="1" applyAlignment="1" applyProtection="1">
      <alignment horizontal="left"/>
      <protection locked="0"/>
    </xf>
    <xf numFmtId="49" fontId="7" fillId="0" borderId="61" xfId="0" applyNumberFormat="1" applyFont="1" applyBorder="1" applyAlignment="1" applyProtection="1">
      <alignment horizontal="left"/>
      <protection locked="0"/>
    </xf>
    <xf numFmtId="0" fontId="7" fillId="2" borderId="22" xfId="0" applyFont="1" applyFill="1" applyBorder="1" applyAlignment="1" applyProtection="1">
      <alignment horizontal="center"/>
      <protection locked="0"/>
    </xf>
    <xf numFmtId="49" fontId="7" fillId="0" borderId="62" xfId="0" applyNumberFormat="1" applyFont="1" applyBorder="1" applyAlignment="1" applyProtection="1">
      <alignment horizontal="left"/>
      <protection locked="0"/>
    </xf>
    <xf numFmtId="49" fontId="7" fillId="0" borderId="63" xfId="0" applyNumberFormat="1" applyFont="1" applyBorder="1" applyAlignment="1" applyProtection="1">
      <alignment horizontal="left"/>
      <protection locked="0"/>
    </xf>
    <xf numFmtId="0" fontId="2" fillId="7" borderId="11" xfId="0" applyFont="1" applyFill="1" applyBorder="1" applyAlignment="1">
      <alignment horizontal="center"/>
    </xf>
    <xf numFmtId="164" fontId="0" fillId="0" borderId="28" xfId="0" applyNumberFormat="1" applyBorder="1" applyAlignment="1" applyProtection="1">
      <alignment horizontal="right"/>
      <protection locked="0"/>
    </xf>
    <xf numFmtId="164" fontId="0" fillId="0" borderId="47" xfId="0" applyNumberFormat="1" applyBorder="1" applyAlignment="1" applyProtection="1">
      <alignment horizontal="right"/>
      <protection locked="0"/>
    </xf>
    <xf numFmtId="0" fontId="2" fillId="54" borderId="7" xfId="0" applyFont="1" applyFill="1" applyBorder="1" applyAlignment="1">
      <alignment horizontal="center" wrapText="1"/>
    </xf>
    <xf numFmtId="0" fontId="2" fillId="54" borderId="9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51" borderId="19" xfId="0" applyFont="1" applyFill="1" applyBorder="1" applyAlignment="1">
      <alignment horizontal="center"/>
    </xf>
    <xf numFmtId="0" fontId="5" fillId="51" borderId="29" xfId="0" applyFont="1" applyFill="1" applyBorder="1" applyAlignment="1">
      <alignment horizontal="center"/>
    </xf>
    <xf numFmtId="0" fontId="5" fillId="51" borderId="20" xfId="0" applyFont="1" applyFill="1" applyBorder="1" applyAlignment="1">
      <alignment horizontal="center"/>
    </xf>
    <xf numFmtId="0" fontId="5" fillId="51" borderId="61" xfId="0" applyFont="1" applyFill="1" applyBorder="1" applyAlignment="1">
      <alignment horizontal="center"/>
    </xf>
    <xf numFmtId="0" fontId="5" fillId="51" borderId="22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9" borderId="19" xfId="0" applyFont="1" applyFill="1" applyBorder="1" applyAlignment="1">
      <alignment horizontal="center" wrapText="1"/>
    </xf>
    <xf numFmtId="0" fontId="8" fillId="9" borderId="20" xfId="0" applyFont="1" applyFill="1" applyBorder="1" applyAlignment="1">
      <alignment horizontal="center" wrapText="1"/>
    </xf>
    <xf numFmtId="0" fontId="0" fillId="9" borderId="20" xfId="0" applyFill="1" applyBorder="1" applyAlignment="1">
      <alignment horizontal="center" wrapText="1"/>
    </xf>
    <xf numFmtId="0" fontId="0" fillId="9" borderId="22" xfId="0" applyFill="1" applyBorder="1" applyAlignment="1">
      <alignment horizontal="center" wrapText="1"/>
    </xf>
    <xf numFmtId="0" fontId="5" fillId="12" borderId="29" xfId="0" applyFont="1" applyFill="1" applyBorder="1" applyAlignment="1">
      <alignment horizontal="center" wrapText="1"/>
    </xf>
    <xf numFmtId="0" fontId="8" fillId="12" borderId="20" xfId="0" applyFont="1" applyFill="1" applyBorder="1" applyAlignment="1">
      <alignment horizontal="center" wrapText="1"/>
    </xf>
    <xf numFmtId="0" fontId="0" fillId="12" borderId="20" xfId="0" applyFill="1" applyBorder="1" applyAlignment="1">
      <alignment horizontal="center" wrapText="1"/>
    </xf>
    <xf numFmtId="0" fontId="0" fillId="12" borderId="22" xfId="0" applyFill="1" applyBorder="1" applyAlignment="1">
      <alignment horizontal="center" wrapText="1"/>
    </xf>
    <xf numFmtId="0" fontId="5" fillId="5" borderId="19" xfId="0" applyFont="1" applyFill="1" applyBorder="1" applyAlignment="1">
      <alignment horizontal="center" wrapText="1"/>
    </xf>
    <xf numFmtId="0" fontId="8" fillId="0" borderId="20" xfId="0" applyFont="1" applyBorder="1" applyAlignment="1">
      <alignment horizontal="center" wrapText="1"/>
    </xf>
    <xf numFmtId="0" fontId="8" fillId="0" borderId="22" xfId="0" applyFont="1" applyBorder="1" applyAlignment="1">
      <alignment horizontal="center" wrapText="1"/>
    </xf>
    <xf numFmtId="0" fontId="5" fillId="4" borderId="2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14" borderId="28" xfId="0" applyFont="1" applyFill="1" applyBorder="1" applyAlignment="1">
      <alignment horizontal="left"/>
    </xf>
    <xf numFmtId="0" fontId="5" fillId="14" borderId="43" xfId="0" applyFont="1" applyFill="1" applyBorder="1" applyAlignment="1">
      <alignment horizontal="left"/>
    </xf>
    <xf numFmtId="0" fontId="5" fillId="14" borderId="12" xfId="0" applyFont="1" applyFill="1" applyBorder="1" applyAlignment="1">
      <alignment horizontal="left"/>
    </xf>
    <xf numFmtId="0" fontId="0" fillId="0" borderId="4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2" xfId="0" applyBorder="1" applyAlignment="1">
      <alignment wrapText="1"/>
    </xf>
    <xf numFmtId="0" fontId="2" fillId="13" borderId="25" xfId="0" applyFont="1" applyFill="1" applyBorder="1" applyAlignment="1">
      <alignment horizontal="center" vertical="center" wrapText="1"/>
    </xf>
    <xf numFmtId="0" fontId="0" fillId="13" borderId="26" xfId="0" applyFill="1" applyBorder="1" applyAlignment="1">
      <alignment vertical="center" wrapText="1"/>
    </xf>
    <xf numFmtId="0" fontId="2" fillId="13" borderId="5" xfId="0" applyFont="1" applyFill="1" applyBorder="1" applyAlignment="1">
      <alignment horizontal="center" vertical="center" wrapText="1"/>
    </xf>
    <xf numFmtId="0" fontId="0" fillId="13" borderId="15" xfId="0" applyFill="1" applyBorder="1" applyAlignment="1">
      <alignment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30" fillId="14" borderId="43" xfId="0" applyFont="1" applyFill="1" applyBorder="1" applyAlignment="1">
      <alignment horizontal="left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30" xfId="0" applyFont="1" applyFill="1" applyBorder="1" applyAlignment="1" applyProtection="1">
      <alignment horizontal="center" vertical="center" wrapText="1"/>
      <protection locked="0"/>
    </xf>
    <xf numFmtId="0" fontId="5" fillId="3" borderId="31" xfId="0" applyFont="1" applyFill="1" applyBorder="1" applyAlignment="1" applyProtection="1">
      <alignment horizontal="center" vertical="center" wrapText="1"/>
      <protection locked="0"/>
    </xf>
    <xf numFmtId="0" fontId="5" fillId="3" borderId="24" xfId="0" applyFont="1" applyFill="1" applyBorder="1" applyAlignment="1" applyProtection="1">
      <alignment horizontal="center" vertical="center" wrapText="1"/>
      <protection locked="0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35" fillId="2" borderId="0" xfId="0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5" fillId="5" borderId="51" xfId="0" applyFont="1" applyFill="1" applyBorder="1" applyAlignment="1" applyProtection="1">
      <alignment horizontal="center" vertical="center" wrapText="1"/>
      <protection locked="0"/>
    </xf>
    <xf numFmtId="0" fontId="0" fillId="5" borderId="52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</cellXfs>
  <cellStyles count="39">
    <cellStyle name="20% - Accent1" xfId="1" xr:uid="{EEB3346E-106E-4B9A-9219-10D3F1AAC9EE}"/>
    <cellStyle name="20% - Accent2" xfId="2" xr:uid="{495F9E4D-0B3D-4729-9816-1C1FB689897D}"/>
    <cellStyle name="20% - Accent3" xfId="3" xr:uid="{CC1FD8C9-8767-47AD-8214-E9D491161C03}"/>
    <cellStyle name="20% - Accent4" xfId="4" xr:uid="{75685765-890C-4398-B5CB-A7916D11A4E4}"/>
    <cellStyle name="20% - Accent5" xfId="5" xr:uid="{B282DA6D-150D-4EE4-AAD5-A856B6CDD216}"/>
    <cellStyle name="20% - Accent6" xfId="6" xr:uid="{A313670F-0EEE-452F-9890-3A479C8C74B2}"/>
    <cellStyle name="40% - Accent1" xfId="7" xr:uid="{B095AFFB-8CFA-40B5-BFE4-B2022A105520}"/>
    <cellStyle name="40% - Accent2" xfId="8" xr:uid="{764DF6D0-882D-4ECF-B4F3-8A8807251B96}"/>
    <cellStyle name="40% - Accent3" xfId="9" xr:uid="{7AEDEE08-D404-4A4E-B3CE-5778D5F0BA75}"/>
    <cellStyle name="40% - Accent4" xfId="10" xr:uid="{57EB5D79-AF30-45D1-A9AD-68C63300E30B}"/>
    <cellStyle name="40% - Accent5" xfId="11" xr:uid="{0928E3C4-4108-4ED5-80EF-2F87B94A3505}"/>
    <cellStyle name="40% - Accent6" xfId="12" xr:uid="{7ECDE317-E633-4B9B-9A19-9BE04CA2D7AF}"/>
    <cellStyle name="60% - Accent1" xfId="13" xr:uid="{11CADDC5-E256-4DE9-8934-76F42B80DA51}"/>
    <cellStyle name="60% - Accent2" xfId="14" xr:uid="{E99CD33C-47F9-4D9F-AFD9-7F4B9E921B98}"/>
    <cellStyle name="60% - Accent3" xfId="15" xr:uid="{EA462BC8-43F1-4AAB-8688-D4D031EFC82C}"/>
    <cellStyle name="60% - Accent4" xfId="16" xr:uid="{ECB460A7-03D1-4213-A466-B6A11388BD3E}"/>
    <cellStyle name="60% - Accent5" xfId="17" xr:uid="{687D1E74-B7BE-421E-B3E7-9EB0B3E2A5E8}"/>
    <cellStyle name="60% - Accent6" xfId="18" xr:uid="{63155785-B386-40A7-8283-306EAB139C89}"/>
    <cellStyle name="Accent1" xfId="19" xr:uid="{0EDC6338-845E-48AC-BADA-E2A4173C698E}"/>
    <cellStyle name="Accent2" xfId="20" xr:uid="{5A4E0E22-7083-4C61-98BD-0C131632F518}"/>
    <cellStyle name="Accent3" xfId="21" xr:uid="{EB6DDFB6-6DE4-4DE6-9E64-38BB398482D6}"/>
    <cellStyle name="Accent4" xfId="22" xr:uid="{1A561144-2A84-4431-BFC2-2438A6EEEC4B}"/>
    <cellStyle name="Accent5" xfId="23" xr:uid="{437F2B37-D64F-42A9-A5B4-930511C7C683}"/>
    <cellStyle name="Accent6" xfId="24" xr:uid="{47ACC205-75D5-4DA0-A7BF-4155AD156D27}"/>
    <cellStyle name="Bad" xfId="25" xr:uid="{82B1CC8A-1346-4BC3-BA8C-227595CE202A}"/>
    <cellStyle name="Calculation" xfId="26" xr:uid="{EDC974CA-CDB6-4935-8536-45524DF82740}"/>
    <cellStyle name="Check Cell" xfId="27" xr:uid="{D9231ADF-0D4A-4CAE-B7CA-0F1F5D8D11F1}"/>
    <cellStyle name="Explanatory Text" xfId="28" xr:uid="{C8B06B88-0A4E-4879-99C7-81ABC93028F6}"/>
    <cellStyle name="Good" xfId="29" xr:uid="{3F9FAB1F-F937-4201-B0A1-46F7E50F8D49}"/>
    <cellStyle name="Heading 1" xfId="30" xr:uid="{B7E50A3C-6968-47D4-8115-C16C5F2D5359}"/>
    <cellStyle name="Heading 2" xfId="31" xr:uid="{04490034-A8E0-4AB5-A625-1EB224639C2C}"/>
    <cellStyle name="Heading 3" xfId="32" xr:uid="{A9DD1BC9-6B4E-4BA5-9269-C1C665255E52}"/>
    <cellStyle name="Heading 4" xfId="33" xr:uid="{45F38A38-ACEA-4175-AC9C-F29C01D3B4AC}"/>
    <cellStyle name="Linked Cell" xfId="34" xr:uid="{335941F9-6168-4007-BE6C-96A47ACCA822}"/>
    <cellStyle name="Normal" xfId="0" builtinId="0"/>
    <cellStyle name="Note" xfId="35" xr:uid="{04304275-9813-471B-B1F5-4CF21A0E98E0}"/>
    <cellStyle name="Procent" xfId="38" builtinId="5"/>
    <cellStyle name="Title" xfId="36" xr:uid="{F5456911-E613-4A43-8F34-958ED48734E3}"/>
    <cellStyle name="Warning Text" xfId="37" xr:uid="{8ACD32C7-D60B-48C8-9B16-105F0618C4D5}"/>
  </cellStyles>
  <dxfs count="0"/>
  <tableStyles count="0" defaultTableStyle="TableStyleMedium2" defaultPivotStyle="PivotStyleLight16"/>
  <colors>
    <mruColors>
      <color rgb="FF6699FF"/>
      <color rgb="FF9999FF"/>
      <color rgb="FFFFCC00"/>
      <color rgb="FFCC9900"/>
      <color rgb="FFFE2E1E"/>
      <color rgb="FFFF0066"/>
      <color rgb="FFFF7C80"/>
      <color rgb="FFFF5050"/>
      <color rgb="FFF3B3C5"/>
      <color rgb="FFC9E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28575</xdr:rowOff>
    </xdr:from>
    <xdr:to>
      <xdr:col>1</xdr:col>
      <xdr:colOff>708113</xdr:colOff>
      <xdr:row>2</xdr:row>
      <xdr:rowOff>149860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371475"/>
          <a:ext cx="2244813" cy="416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411256</xdr:colOff>
      <xdr:row>0</xdr:row>
      <xdr:rowOff>203386</xdr:rowOff>
    </xdr:from>
    <xdr:to>
      <xdr:col>10</xdr:col>
      <xdr:colOff>666750</xdr:colOff>
      <xdr:row>8</xdr:row>
      <xdr:rowOff>83344</xdr:rowOff>
    </xdr:to>
    <xdr:sp macro="" textlink="">
      <xdr:nvSpPr>
        <xdr:cNvPr id="3" name="Tekstfelt 2">
          <a:extLst>
            <a:ext uri="{FF2B5EF4-FFF2-40B4-BE49-F238E27FC236}">
              <a16:creationId xmlns:a16="http://schemas.microsoft.com/office/drawing/2014/main" id="{F47BE655-EEA5-E499-C6D3-A07DB2F91216}"/>
            </a:ext>
          </a:extLst>
        </xdr:cNvPr>
        <xdr:cNvSpPr txBox="1"/>
      </xdr:nvSpPr>
      <xdr:spPr>
        <a:xfrm>
          <a:off x="8971850" y="203386"/>
          <a:ext cx="3684494" cy="173733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Price condition Netto: </a:t>
          </a:r>
        </a:p>
        <a:p>
          <a:endParaRPr lang="da-DK" sz="1100"/>
        </a:p>
        <a:p>
          <a:r>
            <a:rPr lang="da-DK" sz="1100"/>
            <a:t>Fill this only if Purchase</a:t>
          </a:r>
          <a:r>
            <a:rPr lang="da-DK" sz="1100" baseline="0"/>
            <a:t> </a:t>
          </a:r>
          <a:r>
            <a:rPr lang="da-DK" sz="1100"/>
            <a:t>Price for</a:t>
          </a:r>
          <a:r>
            <a:rPr lang="da-DK" sz="1100" baseline="0"/>
            <a:t> Netto should differ from Bilka/Føtex.</a:t>
          </a:r>
        </a:p>
        <a:p>
          <a:endParaRPr lang="da-DK" sz="1100" baseline="0"/>
        </a:p>
        <a:p>
          <a:r>
            <a:rPr lang="da-DK" sz="1100" baseline="0"/>
            <a:t>It can only differ from Bilka/Føtex if the article is part of the regular assortment in Netto. </a:t>
          </a:r>
        </a:p>
        <a:p>
          <a:endParaRPr lang="da-DK" sz="1100" baseline="0"/>
        </a:p>
        <a:p>
          <a:r>
            <a:rPr lang="da-DK" sz="1100" baseline="0"/>
            <a:t>Netto spot campaign prices is not a price condition for Netto.</a:t>
          </a:r>
        </a:p>
        <a:p>
          <a:endParaRPr lang="da-DK" sz="1100"/>
        </a:p>
      </xdr:txBody>
    </xdr:sp>
    <xdr:clientData/>
  </xdr:twoCellAnchor>
  <xdr:twoCellAnchor>
    <xdr:from>
      <xdr:col>2</xdr:col>
      <xdr:colOff>1158551</xdr:colOff>
      <xdr:row>1</xdr:row>
      <xdr:rowOff>32032</xdr:rowOff>
    </xdr:from>
    <xdr:to>
      <xdr:col>3</xdr:col>
      <xdr:colOff>1035536</xdr:colOff>
      <xdr:row>8</xdr:row>
      <xdr:rowOff>148649</xdr:rowOff>
    </xdr:to>
    <xdr:sp macro="" textlink="">
      <xdr:nvSpPr>
        <xdr:cNvPr id="4" name="Tekstfelt 3">
          <a:extLst>
            <a:ext uri="{FF2B5EF4-FFF2-40B4-BE49-F238E27FC236}">
              <a16:creationId xmlns:a16="http://schemas.microsoft.com/office/drawing/2014/main" id="{2348CBA7-EB1E-4E76-810E-4E41B9405F92}"/>
            </a:ext>
          </a:extLst>
        </xdr:cNvPr>
        <xdr:cNvSpPr txBox="1"/>
      </xdr:nvSpPr>
      <xdr:spPr>
        <a:xfrm>
          <a:off x="4957345" y="379414"/>
          <a:ext cx="1457015" cy="161820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aseline="0"/>
            <a:t> Insert all relevant and active articles in the form where the price change must apply (cartons, mix-displays, 1/4 pallets etc). </a:t>
          </a:r>
        </a:p>
        <a:p>
          <a:r>
            <a:rPr lang="da-DK" sz="1100" baseline="0"/>
            <a:t>The </a:t>
          </a:r>
          <a:r>
            <a:rPr lang="da-DK" sz="1100" b="1" baseline="0"/>
            <a:t>order GTIN </a:t>
          </a:r>
          <a:r>
            <a:rPr lang="da-DK" sz="1100" baseline="0"/>
            <a:t>must be inserted.</a:t>
          </a:r>
          <a:endParaRPr lang="da-DK" sz="1100"/>
        </a:p>
      </xdr:txBody>
    </xdr:sp>
    <xdr:clientData/>
  </xdr:twoCellAnchor>
  <xdr:twoCellAnchor>
    <xdr:from>
      <xdr:col>16</xdr:col>
      <xdr:colOff>280147</xdr:colOff>
      <xdr:row>5</xdr:row>
      <xdr:rowOff>0</xdr:rowOff>
    </xdr:from>
    <xdr:to>
      <xdr:col>17</xdr:col>
      <xdr:colOff>705971</xdr:colOff>
      <xdr:row>9</xdr:row>
      <xdr:rowOff>44824</xdr:rowOff>
    </xdr:to>
    <xdr:sp macro="" textlink="">
      <xdr:nvSpPr>
        <xdr:cNvPr id="2" name="Tekstfelt 1">
          <a:extLst>
            <a:ext uri="{FF2B5EF4-FFF2-40B4-BE49-F238E27FC236}">
              <a16:creationId xmlns:a16="http://schemas.microsoft.com/office/drawing/2014/main" id="{6811BD5B-A35C-4074-A2C4-1F155DCAC3A6}"/>
            </a:ext>
          </a:extLst>
        </xdr:cNvPr>
        <xdr:cNvSpPr txBox="1"/>
      </xdr:nvSpPr>
      <xdr:spPr>
        <a:xfrm>
          <a:off x="16136471" y="1243853"/>
          <a:ext cx="1411941" cy="85164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aseline="0"/>
            <a:t>Recommended sales prices for Netto is only for regular assortment articles.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 baseline="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>
            <a:effectLst/>
          </a:endParaRPr>
        </a:p>
        <a:p>
          <a:endParaRPr lang="da-DK" sz="1100"/>
        </a:p>
      </xdr:txBody>
    </xdr:sp>
    <xdr:clientData/>
  </xdr:twoCellAnchor>
  <xdr:twoCellAnchor>
    <xdr:from>
      <xdr:col>17</xdr:col>
      <xdr:colOff>500062</xdr:colOff>
      <xdr:row>0</xdr:row>
      <xdr:rowOff>190500</xdr:rowOff>
    </xdr:from>
    <xdr:to>
      <xdr:col>21</xdr:col>
      <xdr:colOff>0</xdr:colOff>
      <xdr:row>2</xdr:row>
      <xdr:rowOff>71437</xdr:rowOff>
    </xdr:to>
    <xdr:sp macro="" textlink="">
      <xdr:nvSpPr>
        <xdr:cNvPr id="5" name="Tekstfelt 4">
          <a:extLst>
            <a:ext uri="{FF2B5EF4-FFF2-40B4-BE49-F238E27FC236}">
              <a16:creationId xmlns:a16="http://schemas.microsoft.com/office/drawing/2014/main" id="{3243DF44-7CD2-4A6D-9373-392100399D33}"/>
            </a:ext>
          </a:extLst>
        </xdr:cNvPr>
        <xdr:cNvSpPr txBox="1"/>
      </xdr:nvSpPr>
      <xdr:spPr>
        <a:xfrm>
          <a:off x="17252156" y="190500"/>
          <a:ext cx="3286125" cy="523875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Note: The Salling Group buying department must insert the information from vendor in the ACF</a:t>
          </a:r>
          <a:endParaRPr lang="en-US">
            <a:effectLst/>
          </a:endParaRPr>
        </a:p>
        <a:p>
          <a:endParaRPr lang="da-DK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210608</xdr:colOff>
      <xdr:row>1</xdr:row>
      <xdr:rowOff>37041</xdr:rowOff>
    </xdr:from>
    <xdr:to>
      <xdr:col>1</xdr:col>
      <xdr:colOff>440566</xdr:colOff>
      <xdr:row>2</xdr:row>
      <xdr:rowOff>147743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608" y="375708"/>
          <a:ext cx="2230208" cy="407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158750</xdr:colOff>
      <xdr:row>0</xdr:row>
      <xdr:rowOff>95250</xdr:rowOff>
    </xdr:from>
    <xdr:to>
      <xdr:col>14</xdr:col>
      <xdr:colOff>0</xdr:colOff>
      <xdr:row>9</xdr:row>
      <xdr:rowOff>42333</xdr:rowOff>
    </xdr:to>
    <xdr:sp macro="" textlink="">
      <xdr:nvSpPr>
        <xdr:cNvPr id="2" name="Tekstfelt 1">
          <a:extLst>
            <a:ext uri="{FF2B5EF4-FFF2-40B4-BE49-F238E27FC236}">
              <a16:creationId xmlns:a16="http://schemas.microsoft.com/office/drawing/2014/main" id="{E48292D6-9C15-977C-41A3-53DAD956C196}"/>
            </a:ext>
          </a:extLst>
        </xdr:cNvPr>
        <xdr:cNvSpPr txBox="1"/>
      </xdr:nvSpPr>
      <xdr:spPr>
        <a:xfrm>
          <a:off x="12509500" y="95250"/>
          <a:ext cx="2391833" cy="19473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a-DK" sz="1100"/>
        </a:p>
      </xdr:txBody>
    </xdr:sp>
    <xdr:clientData/>
  </xdr:twoCellAnchor>
  <xdr:twoCellAnchor editAs="oneCell">
    <xdr:from>
      <xdr:col>11</xdr:col>
      <xdr:colOff>370417</xdr:colOff>
      <xdr:row>0</xdr:row>
      <xdr:rowOff>179916</xdr:rowOff>
    </xdr:from>
    <xdr:to>
      <xdr:col>12</xdr:col>
      <xdr:colOff>589628</xdr:colOff>
      <xdr:row>7</xdr:row>
      <xdr:rowOff>95249</xdr:rowOff>
    </xdr:to>
    <xdr:pic>
      <xdr:nvPicPr>
        <xdr:cNvPr id="3" name="Billede 2" descr="Et billede, der indeholder tekst, æble, Fødevaregruppe, mad&#10;&#10;Automatisk genereret beskrivelse">
          <a:extLst>
            <a:ext uri="{FF2B5EF4-FFF2-40B4-BE49-F238E27FC236}">
              <a16:creationId xmlns:a16="http://schemas.microsoft.com/office/drawing/2014/main" id="{1AD1B422-2BDF-D095-2D5F-364FD1A56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56167" y="179916"/>
          <a:ext cx="854211" cy="1534583"/>
        </a:xfrm>
        <a:prstGeom prst="rect">
          <a:avLst/>
        </a:prstGeom>
      </xdr:spPr>
    </xdr:pic>
    <xdr:clientData/>
  </xdr:twoCellAnchor>
  <xdr:twoCellAnchor>
    <xdr:from>
      <xdr:col>12</xdr:col>
      <xdr:colOff>42333</xdr:colOff>
      <xdr:row>7</xdr:row>
      <xdr:rowOff>137583</xdr:rowOff>
    </xdr:from>
    <xdr:to>
      <xdr:col>12</xdr:col>
      <xdr:colOff>391583</xdr:colOff>
      <xdr:row>7</xdr:row>
      <xdr:rowOff>137583</xdr:rowOff>
    </xdr:to>
    <xdr:cxnSp macro="">
      <xdr:nvCxnSpPr>
        <xdr:cNvPr id="5" name="Lige pilforbindelse 4">
          <a:extLst>
            <a:ext uri="{FF2B5EF4-FFF2-40B4-BE49-F238E27FC236}">
              <a16:creationId xmlns:a16="http://schemas.microsoft.com/office/drawing/2014/main" id="{B0A2418F-F791-7C3E-4A0A-4022FAEA7883}"/>
            </a:ext>
          </a:extLst>
        </xdr:cNvPr>
        <xdr:cNvCxnSpPr/>
      </xdr:nvCxnSpPr>
      <xdr:spPr>
        <a:xfrm>
          <a:off x="13663083" y="1756833"/>
          <a:ext cx="3492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296334</xdr:colOff>
      <xdr:row>6</xdr:row>
      <xdr:rowOff>179917</xdr:rowOff>
    </xdr:from>
    <xdr:to>
      <xdr:col>11</xdr:col>
      <xdr:colOff>529167</xdr:colOff>
      <xdr:row>7</xdr:row>
      <xdr:rowOff>74083</xdr:rowOff>
    </xdr:to>
    <xdr:cxnSp macro="">
      <xdr:nvCxnSpPr>
        <xdr:cNvPr id="10" name="Lige pilforbindelse 9">
          <a:extLst>
            <a:ext uri="{FF2B5EF4-FFF2-40B4-BE49-F238E27FC236}">
              <a16:creationId xmlns:a16="http://schemas.microsoft.com/office/drawing/2014/main" id="{17E82FC9-7072-6502-F49A-6E182D0A88CC}"/>
            </a:ext>
          </a:extLst>
        </xdr:cNvPr>
        <xdr:cNvCxnSpPr/>
      </xdr:nvCxnSpPr>
      <xdr:spPr>
        <a:xfrm>
          <a:off x="13282084" y="1576917"/>
          <a:ext cx="232833" cy="11641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613833</xdr:colOff>
      <xdr:row>1</xdr:row>
      <xdr:rowOff>84666</xdr:rowOff>
    </xdr:from>
    <xdr:to>
      <xdr:col>12</xdr:col>
      <xdr:colOff>624417</xdr:colOff>
      <xdr:row>7</xdr:row>
      <xdr:rowOff>21166</xdr:rowOff>
    </xdr:to>
    <xdr:cxnSp macro="">
      <xdr:nvCxnSpPr>
        <xdr:cNvPr id="12" name="Lige pilforbindelse 11">
          <a:extLst>
            <a:ext uri="{FF2B5EF4-FFF2-40B4-BE49-F238E27FC236}">
              <a16:creationId xmlns:a16="http://schemas.microsoft.com/office/drawing/2014/main" id="{8F7F1C0C-3BCD-0831-02B5-6D6E511514F4}"/>
            </a:ext>
          </a:extLst>
        </xdr:cNvPr>
        <xdr:cNvCxnSpPr/>
      </xdr:nvCxnSpPr>
      <xdr:spPr>
        <a:xfrm>
          <a:off x="14234583" y="423333"/>
          <a:ext cx="10584" cy="121708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31750</xdr:colOff>
      <xdr:row>3</xdr:row>
      <xdr:rowOff>31749</xdr:rowOff>
    </xdr:from>
    <xdr:to>
      <xdr:col>13</xdr:col>
      <xdr:colOff>624418</xdr:colOff>
      <xdr:row>4</xdr:row>
      <xdr:rowOff>127000</xdr:rowOff>
    </xdr:to>
    <xdr:sp macro="" textlink="">
      <xdr:nvSpPr>
        <xdr:cNvPr id="13" name="Tekstfelt 12">
          <a:extLst>
            <a:ext uri="{FF2B5EF4-FFF2-40B4-BE49-F238E27FC236}">
              <a16:creationId xmlns:a16="http://schemas.microsoft.com/office/drawing/2014/main" id="{80EE8812-BA83-3D0F-EE43-B66E10B50328}"/>
            </a:ext>
          </a:extLst>
        </xdr:cNvPr>
        <xdr:cNvSpPr txBox="1"/>
      </xdr:nvSpPr>
      <xdr:spPr>
        <a:xfrm>
          <a:off x="14287500" y="857249"/>
          <a:ext cx="592668" cy="2857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Height</a:t>
          </a:r>
        </a:p>
      </xdr:txBody>
    </xdr:sp>
    <xdr:clientData/>
  </xdr:twoCellAnchor>
  <xdr:twoCellAnchor>
    <xdr:from>
      <xdr:col>11</xdr:col>
      <xdr:colOff>603250</xdr:colOff>
      <xdr:row>7</xdr:row>
      <xdr:rowOff>179916</xdr:rowOff>
    </xdr:from>
    <xdr:to>
      <xdr:col>12</xdr:col>
      <xdr:colOff>571500</xdr:colOff>
      <xdr:row>9</xdr:row>
      <xdr:rowOff>10583</xdr:rowOff>
    </xdr:to>
    <xdr:sp macro="" textlink="">
      <xdr:nvSpPr>
        <xdr:cNvPr id="14" name="Tekstfelt 13">
          <a:extLst>
            <a:ext uri="{FF2B5EF4-FFF2-40B4-BE49-F238E27FC236}">
              <a16:creationId xmlns:a16="http://schemas.microsoft.com/office/drawing/2014/main" id="{B20052DA-1A07-DC56-C7DE-9F0486512E3C}"/>
            </a:ext>
          </a:extLst>
        </xdr:cNvPr>
        <xdr:cNvSpPr txBox="1"/>
      </xdr:nvSpPr>
      <xdr:spPr>
        <a:xfrm>
          <a:off x="13589000" y="1799166"/>
          <a:ext cx="603250" cy="2116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Width</a:t>
          </a:r>
        </a:p>
      </xdr:txBody>
    </xdr:sp>
    <xdr:clientData/>
  </xdr:twoCellAnchor>
  <xdr:twoCellAnchor>
    <xdr:from>
      <xdr:col>10</xdr:col>
      <xdr:colOff>328084</xdr:colOff>
      <xdr:row>6</xdr:row>
      <xdr:rowOff>95250</xdr:rowOff>
    </xdr:from>
    <xdr:to>
      <xdr:col>11</xdr:col>
      <xdr:colOff>264583</xdr:colOff>
      <xdr:row>7</xdr:row>
      <xdr:rowOff>137583</xdr:rowOff>
    </xdr:to>
    <xdr:sp macro="" textlink="">
      <xdr:nvSpPr>
        <xdr:cNvPr id="15" name="Tekstfelt 14">
          <a:extLst>
            <a:ext uri="{FF2B5EF4-FFF2-40B4-BE49-F238E27FC236}">
              <a16:creationId xmlns:a16="http://schemas.microsoft.com/office/drawing/2014/main" id="{411FCB80-3400-876D-8E77-8DE130FC3F94}"/>
            </a:ext>
          </a:extLst>
        </xdr:cNvPr>
        <xdr:cNvSpPr txBox="1"/>
      </xdr:nvSpPr>
      <xdr:spPr>
        <a:xfrm>
          <a:off x="12678834" y="1492250"/>
          <a:ext cx="571499" cy="264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length</a:t>
          </a:r>
        </a:p>
      </xdr:txBody>
    </xdr:sp>
    <xdr:clientData/>
  </xdr:twoCellAnchor>
  <xdr:twoCellAnchor>
    <xdr:from>
      <xdr:col>11</xdr:col>
      <xdr:colOff>603249</xdr:colOff>
      <xdr:row>2</xdr:row>
      <xdr:rowOff>52916</xdr:rowOff>
    </xdr:from>
    <xdr:to>
      <xdr:col>12</xdr:col>
      <xdr:colOff>486832</xdr:colOff>
      <xdr:row>4</xdr:row>
      <xdr:rowOff>116417</xdr:rowOff>
    </xdr:to>
    <xdr:sp macro="" textlink="">
      <xdr:nvSpPr>
        <xdr:cNvPr id="16" name="Tekstfelt 15">
          <a:extLst>
            <a:ext uri="{FF2B5EF4-FFF2-40B4-BE49-F238E27FC236}">
              <a16:creationId xmlns:a16="http://schemas.microsoft.com/office/drawing/2014/main" id="{08FA7EC8-768C-7ADD-2258-DD0F4173AB65}"/>
            </a:ext>
          </a:extLst>
        </xdr:cNvPr>
        <xdr:cNvSpPr txBox="1"/>
      </xdr:nvSpPr>
      <xdr:spPr>
        <a:xfrm>
          <a:off x="13588999" y="687916"/>
          <a:ext cx="518583" cy="444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000"/>
            <a:t>Front/facing</a:t>
          </a:r>
        </a:p>
      </xdr:txBody>
    </xdr:sp>
    <xdr:clientData/>
  </xdr:twoCellAnchor>
  <xdr:twoCellAnchor>
    <xdr:from>
      <xdr:col>18</xdr:col>
      <xdr:colOff>148166</xdr:colOff>
      <xdr:row>0</xdr:row>
      <xdr:rowOff>95250</xdr:rowOff>
    </xdr:from>
    <xdr:to>
      <xdr:col>23</xdr:col>
      <xdr:colOff>169332</xdr:colOff>
      <xdr:row>9</xdr:row>
      <xdr:rowOff>0</xdr:rowOff>
    </xdr:to>
    <xdr:sp macro="" textlink="">
      <xdr:nvSpPr>
        <xdr:cNvPr id="17" name="Tekstfelt 16">
          <a:extLst>
            <a:ext uri="{FF2B5EF4-FFF2-40B4-BE49-F238E27FC236}">
              <a16:creationId xmlns:a16="http://schemas.microsoft.com/office/drawing/2014/main" id="{6EA4B8D2-2FDA-B573-2EF4-3ECD6AF38EE8}"/>
            </a:ext>
          </a:extLst>
        </xdr:cNvPr>
        <xdr:cNvSpPr txBox="1"/>
      </xdr:nvSpPr>
      <xdr:spPr>
        <a:xfrm>
          <a:off x="15557499" y="95250"/>
          <a:ext cx="3090333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a-DK" sz="1100"/>
        </a:p>
      </xdr:txBody>
    </xdr:sp>
    <xdr:clientData/>
  </xdr:twoCellAnchor>
  <xdr:twoCellAnchor editAs="oneCell">
    <xdr:from>
      <xdr:col>18</xdr:col>
      <xdr:colOff>190500</xdr:colOff>
      <xdr:row>0</xdr:row>
      <xdr:rowOff>190501</xdr:rowOff>
    </xdr:from>
    <xdr:to>
      <xdr:col>23</xdr:col>
      <xdr:colOff>121333</xdr:colOff>
      <xdr:row>8</xdr:row>
      <xdr:rowOff>114084</xdr:rowOff>
    </xdr:to>
    <xdr:pic>
      <xdr:nvPicPr>
        <xdr:cNvPr id="18" name="Billede 17">
          <a:extLst>
            <a:ext uri="{FF2B5EF4-FFF2-40B4-BE49-F238E27FC236}">
              <a16:creationId xmlns:a16="http://schemas.microsoft.com/office/drawing/2014/main" id="{9DE3E12B-84A4-0A4C-51FC-8269A1286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599833" y="190501"/>
          <a:ext cx="3000000" cy="1733333"/>
        </a:xfrm>
        <a:prstGeom prst="rect">
          <a:avLst/>
        </a:prstGeom>
      </xdr:spPr>
    </xdr:pic>
    <xdr:clientData/>
  </xdr:twoCellAnchor>
  <xdr:twoCellAnchor>
    <xdr:from>
      <xdr:col>21</xdr:col>
      <xdr:colOff>571500</xdr:colOff>
      <xdr:row>1</xdr:row>
      <xdr:rowOff>254000</xdr:rowOff>
    </xdr:from>
    <xdr:to>
      <xdr:col>22</xdr:col>
      <xdr:colOff>359833</xdr:colOff>
      <xdr:row>4</xdr:row>
      <xdr:rowOff>21167</xdr:rowOff>
    </xdr:to>
    <xdr:sp macro="" textlink="">
      <xdr:nvSpPr>
        <xdr:cNvPr id="19" name="Ellipse 18">
          <a:extLst>
            <a:ext uri="{FF2B5EF4-FFF2-40B4-BE49-F238E27FC236}">
              <a16:creationId xmlns:a16="http://schemas.microsoft.com/office/drawing/2014/main" id="{44983FEF-2701-3040-0702-B10A20C59368}"/>
            </a:ext>
          </a:extLst>
        </xdr:cNvPr>
        <xdr:cNvSpPr/>
      </xdr:nvSpPr>
      <xdr:spPr>
        <a:xfrm>
          <a:off x="17822333" y="592667"/>
          <a:ext cx="402167" cy="44450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>
            <a:solidFill>
              <a:schemeClr val="bg1"/>
            </a:solidFill>
          </a:endParaRPr>
        </a:p>
      </xdr:txBody>
    </xdr:sp>
    <xdr:clientData/>
  </xdr:twoCellAnchor>
  <xdr:twoCellAnchor>
    <xdr:from>
      <xdr:col>21</xdr:col>
      <xdr:colOff>571499</xdr:colOff>
      <xdr:row>5</xdr:row>
      <xdr:rowOff>137583</xdr:rowOff>
    </xdr:from>
    <xdr:to>
      <xdr:col>22</xdr:col>
      <xdr:colOff>349249</xdr:colOff>
      <xdr:row>7</xdr:row>
      <xdr:rowOff>31750</xdr:rowOff>
    </xdr:to>
    <xdr:sp macro="" textlink="">
      <xdr:nvSpPr>
        <xdr:cNvPr id="20" name="Tekstfelt 19">
          <a:extLst>
            <a:ext uri="{FF2B5EF4-FFF2-40B4-BE49-F238E27FC236}">
              <a16:creationId xmlns:a16="http://schemas.microsoft.com/office/drawing/2014/main" id="{CD5081A0-62A6-2A03-5988-7BA26713692E}"/>
            </a:ext>
          </a:extLst>
        </xdr:cNvPr>
        <xdr:cNvSpPr txBox="1"/>
      </xdr:nvSpPr>
      <xdr:spPr>
        <a:xfrm>
          <a:off x="17822332" y="1344083"/>
          <a:ext cx="391584" cy="3069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CA</a:t>
          </a:r>
        </a:p>
      </xdr:txBody>
    </xdr:sp>
    <xdr:clientData/>
  </xdr:twoCellAnchor>
  <xdr:twoCellAnchor>
    <xdr:from>
      <xdr:col>19</xdr:col>
      <xdr:colOff>423334</xdr:colOff>
      <xdr:row>1</xdr:row>
      <xdr:rowOff>31749</xdr:rowOff>
    </xdr:from>
    <xdr:to>
      <xdr:col>20</xdr:col>
      <xdr:colOff>486833</xdr:colOff>
      <xdr:row>1</xdr:row>
      <xdr:rowOff>275166</xdr:rowOff>
    </xdr:to>
    <xdr:sp macro="" textlink="">
      <xdr:nvSpPr>
        <xdr:cNvPr id="21" name="Tekstfelt 20">
          <a:extLst>
            <a:ext uri="{FF2B5EF4-FFF2-40B4-BE49-F238E27FC236}">
              <a16:creationId xmlns:a16="http://schemas.microsoft.com/office/drawing/2014/main" id="{DFD64128-2378-8C60-FDA2-8E9AB4DEE6B6}"/>
            </a:ext>
          </a:extLst>
        </xdr:cNvPr>
        <xdr:cNvSpPr txBox="1"/>
      </xdr:nvSpPr>
      <xdr:spPr>
        <a:xfrm>
          <a:off x="16446501" y="370416"/>
          <a:ext cx="677332" cy="2434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BOX</a:t>
          </a:r>
        </a:p>
      </xdr:txBody>
    </xdr:sp>
    <xdr:clientData/>
  </xdr:twoCellAnchor>
  <xdr:twoCellAnchor>
    <xdr:from>
      <xdr:col>14</xdr:col>
      <xdr:colOff>127000</xdr:colOff>
      <xdr:row>0</xdr:row>
      <xdr:rowOff>84669</xdr:rowOff>
    </xdr:from>
    <xdr:to>
      <xdr:col>17</xdr:col>
      <xdr:colOff>571500</xdr:colOff>
      <xdr:row>9</xdr:row>
      <xdr:rowOff>31751</xdr:rowOff>
    </xdr:to>
    <xdr:sp macro="" textlink="">
      <xdr:nvSpPr>
        <xdr:cNvPr id="7" name="Tekstfelt 6">
          <a:extLst>
            <a:ext uri="{FF2B5EF4-FFF2-40B4-BE49-F238E27FC236}">
              <a16:creationId xmlns:a16="http://schemas.microsoft.com/office/drawing/2014/main" id="{78A02F73-BCE6-68B1-5D4A-22497EDB1087}"/>
            </a:ext>
          </a:extLst>
        </xdr:cNvPr>
        <xdr:cNvSpPr txBox="1"/>
      </xdr:nvSpPr>
      <xdr:spPr>
        <a:xfrm>
          <a:off x="13419667" y="84669"/>
          <a:ext cx="1957916" cy="19473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a-DK" sz="1100"/>
        </a:p>
      </xdr:txBody>
    </xdr:sp>
    <xdr:clientData/>
  </xdr:twoCellAnchor>
  <xdr:twoCellAnchor editAs="oneCell">
    <xdr:from>
      <xdr:col>14</xdr:col>
      <xdr:colOff>275168</xdr:colOff>
      <xdr:row>0</xdr:row>
      <xdr:rowOff>179917</xdr:rowOff>
    </xdr:from>
    <xdr:to>
      <xdr:col>17</xdr:col>
      <xdr:colOff>476250</xdr:colOff>
      <xdr:row>7</xdr:row>
      <xdr:rowOff>148167</xdr:rowOff>
    </xdr:to>
    <xdr:pic>
      <xdr:nvPicPr>
        <xdr:cNvPr id="11" name="Billede 10">
          <a:extLst>
            <a:ext uri="{FF2B5EF4-FFF2-40B4-BE49-F238E27FC236}">
              <a16:creationId xmlns:a16="http://schemas.microsoft.com/office/drawing/2014/main" id="{39B4DFCA-5277-32B6-9EB4-A1C688CCF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567835" y="179917"/>
          <a:ext cx="1714498" cy="1587500"/>
        </a:xfrm>
        <a:prstGeom prst="rect">
          <a:avLst/>
        </a:prstGeom>
      </xdr:spPr>
    </xdr:pic>
    <xdr:clientData/>
  </xdr:twoCellAnchor>
  <xdr:twoCellAnchor>
    <xdr:from>
      <xdr:col>5</xdr:col>
      <xdr:colOff>95250</xdr:colOff>
      <xdr:row>0</xdr:row>
      <xdr:rowOff>285750</xdr:rowOff>
    </xdr:from>
    <xdr:to>
      <xdr:col>9</xdr:col>
      <xdr:colOff>560917</xdr:colOff>
      <xdr:row>6</xdr:row>
      <xdr:rowOff>169333</xdr:rowOff>
    </xdr:to>
    <xdr:sp macro="" textlink="">
      <xdr:nvSpPr>
        <xdr:cNvPr id="22" name="Tekstfelt 21">
          <a:extLst>
            <a:ext uri="{FF2B5EF4-FFF2-40B4-BE49-F238E27FC236}">
              <a16:creationId xmlns:a16="http://schemas.microsoft.com/office/drawing/2014/main" id="{CF4A0F04-ED9D-76B7-17C2-D80F6175BA5D}"/>
            </a:ext>
          </a:extLst>
        </xdr:cNvPr>
        <xdr:cNvSpPr txBox="1"/>
      </xdr:nvSpPr>
      <xdr:spPr>
        <a:xfrm>
          <a:off x="7440083" y="285750"/>
          <a:ext cx="3217334" cy="1280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Please note, that It</a:t>
          </a:r>
          <a:r>
            <a:rPr lang="da-DK" sz="1100" baseline="0"/>
            <a:t> is very important that the dimensions are listed as shown on the images.</a:t>
          </a:r>
        </a:p>
        <a:p>
          <a:r>
            <a:rPr lang="da-DK" sz="1100" baseline="0"/>
            <a:t> </a:t>
          </a:r>
        </a:p>
        <a:p>
          <a:endParaRPr lang="da-DK" sz="1100"/>
        </a:p>
      </xdr:txBody>
    </xdr:sp>
    <xdr:clientData/>
  </xdr:twoCellAnchor>
  <xdr:twoCellAnchor>
    <xdr:from>
      <xdr:col>31</xdr:col>
      <xdr:colOff>1</xdr:colOff>
      <xdr:row>1</xdr:row>
      <xdr:rowOff>1</xdr:rowOff>
    </xdr:from>
    <xdr:to>
      <xdr:col>36</xdr:col>
      <xdr:colOff>202407</xdr:colOff>
      <xdr:row>3</xdr:row>
      <xdr:rowOff>0</xdr:rowOff>
    </xdr:to>
    <xdr:sp macro="" textlink="">
      <xdr:nvSpPr>
        <xdr:cNvPr id="4" name="Tekstfelt 3">
          <a:extLst>
            <a:ext uri="{FF2B5EF4-FFF2-40B4-BE49-F238E27FC236}">
              <a16:creationId xmlns:a16="http://schemas.microsoft.com/office/drawing/2014/main" id="{55F5AA1B-246C-46BE-B8B3-2B0B3B7157BD}"/>
            </a:ext>
          </a:extLst>
        </xdr:cNvPr>
        <xdr:cNvSpPr txBox="1"/>
      </xdr:nvSpPr>
      <xdr:spPr>
        <a:xfrm>
          <a:off x="22574251" y="345282"/>
          <a:ext cx="3238500" cy="488156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Note: The Salling Group buying department must insert the information from vendor in the ACF</a:t>
          </a:r>
          <a:endParaRPr lang="en-US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>
            <a:effectLst/>
          </a:endParaRPr>
        </a:p>
        <a:p>
          <a:endParaRPr lang="da-DK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509588</xdr:colOff>
      <xdr:row>1</xdr:row>
      <xdr:rowOff>14288</xdr:rowOff>
    </xdr:from>
    <xdr:to>
      <xdr:col>1</xdr:col>
      <xdr:colOff>739546</xdr:colOff>
      <xdr:row>2</xdr:row>
      <xdr:rowOff>35296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8" y="192882"/>
          <a:ext cx="2230208" cy="4020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494773</xdr:colOff>
      <xdr:row>0</xdr:row>
      <xdr:rowOff>121708</xdr:rowOff>
    </xdr:from>
    <xdr:to>
      <xdr:col>24</xdr:col>
      <xdr:colOff>83344</xdr:colOff>
      <xdr:row>5</xdr:row>
      <xdr:rowOff>197198</xdr:rowOff>
    </xdr:to>
    <xdr:pic>
      <xdr:nvPicPr>
        <xdr:cNvPr id="4" name="Billed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972773" y="121708"/>
          <a:ext cx="4351071" cy="13732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14</xdr:col>
      <xdr:colOff>284030</xdr:colOff>
      <xdr:row>43</xdr:row>
      <xdr:rowOff>95095</xdr:rowOff>
    </xdr:to>
    <xdr:pic>
      <xdr:nvPicPr>
        <xdr:cNvPr id="3" name="Billed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0668000"/>
          <a:ext cx="13761905" cy="1238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104775</xdr:rowOff>
    </xdr:from>
    <xdr:to>
      <xdr:col>1</xdr:col>
      <xdr:colOff>428078</xdr:colOff>
      <xdr:row>3</xdr:row>
      <xdr:rowOff>28575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47675"/>
          <a:ext cx="2228303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1524000</xdr:colOff>
      <xdr:row>0</xdr:row>
      <xdr:rowOff>152400</xdr:rowOff>
    </xdr:from>
    <xdr:to>
      <xdr:col>5</xdr:col>
      <xdr:colOff>133350</xdr:colOff>
      <xdr:row>8</xdr:row>
      <xdr:rowOff>171450</xdr:rowOff>
    </xdr:to>
    <xdr:sp macro="" textlink="">
      <xdr:nvSpPr>
        <xdr:cNvPr id="3" name="Tekstfelt 2">
          <a:extLst>
            <a:ext uri="{FF2B5EF4-FFF2-40B4-BE49-F238E27FC236}">
              <a16:creationId xmlns:a16="http://schemas.microsoft.com/office/drawing/2014/main" id="{F31E2519-DD86-CF3C-8B34-B61C8D99A18E}"/>
            </a:ext>
          </a:extLst>
        </xdr:cNvPr>
        <xdr:cNvSpPr txBox="1"/>
      </xdr:nvSpPr>
      <xdr:spPr>
        <a:xfrm>
          <a:off x="6238875" y="152400"/>
          <a:ext cx="1381125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latin typeface="+mn-lt"/>
              <a:ea typeface="+mn-ea"/>
              <a:cs typeface="+mn-cs"/>
            </a:rPr>
            <a:t>For</a:t>
          </a:r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new ordering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EAN a Valid From Date is necessarry. </a:t>
          </a:r>
        </a:p>
        <a:p>
          <a:endParaRPr lang="da-DK">
            <a:effectLst/>
          </a:endParaRPr>
        </a:p>
        <a:p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will be the first possible date orders on new ordering EAN can be created</a:t>
          </a:r>
          <a:endParaRPr lang="da-DK">
            <a:effectLst/>
          </a:endParaRPr>
        </a:p>
        <a:p>
          <a:endParaRPr lang="da-DK" sz="1100"/>
        </a:p>
      </xdr:txBody>
    </xdr:sp>
    <xdr:clientData/>
  </xdr:twoCellAnchor>
  <xdr:twoCellAnchor>
    <xdr:from>
      <xdr:col>5</xdr:col>
      <xdr:colOff>204108</xdr:colOff>
      <xdr:row>0</xdr:row>
      <xdr:rowOff>163286</xdr:rowOff>
    </xdr:from>
    <xdr:to>
      <xdr:col>7</xdr:col>
      <xdr:colOff>190501</xdr:colOff>
      <xdr:row>8</xdr:row>
      <xdr:rowOff>176893</xdr:rowOff>
    </xdr:to>
    <xdr:sp macro="" textlink="">
      <xdr:nvSpPr>
        <xdr:cNvPr id="5" name="Tekstfelt 4">
          <a:extLst>
            <a:ext uri="{FF2B5EF4-FFF2-40B4-BE49-F238E27FC236}">
              <a16:creationId xmlns:a16="http://schemas.microsoft.com/office/drawing/2014/main" id="{BFB092CE-6829-4370-98A1-AC36C533D322}"/>
            </a:ext>
          </a:extLst>
        </xdr:cNvPr>
        <xdr:cNvSpPr txBox="1"/>
      </xdr:nvSpPr>
      <xdr:spPr>
        <a:xfrm>
          <a:off x="9361715" y="163286"/>
          <a:ext cx="1279072" cy="17961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latin typeface="+mn-lt"/>
              <a:ea typeface="+mn-ea"/>
              <a:cs typeface="+mn-cs"/>
            </a:rPr>
            <a:t>EA = Sales</a:t>
          </a:r>
          <a:r>
            <a:rPr lang="da-DK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unit</a:t>
          </a:r>
        </a:p>
        <a:p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 = Carton unit</a:t>
          </a:r>
        </a:p>
        <a:p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PQ = pallet unit</a:t>
          </a:r>
        </a:p>
        <a:p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KG = kilo </a:t>
          </a:r>
          <a:endParaRPr lang="da-DK">
            <a:effectLst/>
          </a:endParaRPr>
        </a:p>
        <a:p>
          <a:endParaRPr lang="da-DK" sz="1100"/>
        </a:p>
      </xdr:txBody>
    </xdr:sp>
    <xdr:clientData/>
  </xdr:twoCellAnchor>
  <xdr:twoCellAnchor>
    <xdr:from>
      <xdr:col>8</xdr:col>
      <xdr:colOff>1</xdr:colOff>
      <xdr:row>1</xdr:row>
      <xdr:rowOff>0</xdr:rowOff>
    </xdr:from>
    <xdr:to>
      <xdr:col>13</xdr:col>
      <xdr:colOff>238126</xdr:colOff>
      <xdr:row>3</xdr:row>
      <xdr:rowOff>35718</xdr:rowOff>
    </xdr:to>
    <xdr:sp macro="" textlink="">
      <xdr:nvSpPr>
        <xdr:cNvPr id="2" name="Tekstfelt 1">
          <a:extLst>
            <a:ext uri="{FF2B5EF4-FFF2-40B4-BE49-F238E27FC236}">
              <a16:creationId xmlns:a16="http://schemas.microsoft.com/office/drawing/2014/main" id="{B80310D7-F70B-413F-8B83-28E8F04C0AB3}"/>
            </a:ext>
          </a:extLst>
        </xdr:cNvPr>
        <xdr:cNvSpPr txBox="1"/>
      </xdr:nvSpPr>
      <xdr:spPr>
        <a:xfrm>
          <a:off x="11025189" y="345281"/>
          <a:ext cx="3274218" cy="523875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Note: The Salling Group buying department must insert the information from vendor in the ACF</a:t>
          </a:r>
          <a:endParaRPr lang="en-US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>
            <a:effectLst/>
          </a:endParaRPr>
        </a:p>
        <a:p>
          <a:endParaRPr lang="da-DK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1</xdr:row>
      <xdr:rowOff>19050</xdr:rowOff>
    </xdr:from>
    <xdr:to>
      <xdr:col>1</xdr:col>
      <xdr:colOff>450303</xdr:colOff>
      <xdr:row>2</xdr:row>
      <xdr:rowOff>133350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361950"/>
          <a:ext cx="2231478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1154908</xdr:colOff>
      <xdr:row>1</xdr:row>
      <xdr:rowOff>11907</xdr:rowOff>
    </xdr:from>
    <xdr:to>
      <xdr:col>3</xdr:col>
      <xdr:colOff>1678783</xdr:colOff>
      <xdr:row>3</xdr:row>
      <xdr:rowOff>59531</xdr:rowOff>
    </xdr:to>
    <xdr:sp macro="" textlink="">
      <xdr:nvSpPr>
        <xdr:cNvPr id="5" name="Tekstfelt 4">
          <a:extLst>
            <a:ext uri="{FF2B5EF4-FFF2-40B4-BE49-F238E27FC236}">
              <a16:creationId xmlns:a16="http://schemas.microsoft.com/office/drawing/2014/main" id="{80122182-DF16-4823-9ED5-09F4ED33070E}"/>
            </a:ext>
          </a:extLst>
        </xdr:cNvPr>
        <xdr:cNvSpPr txBox="1"/>
      </xdr:nvSpPr>
      <xdr:spPr>
        <a:xfrm>
          <a:off x="5155408" y="357188"/>
          <a:ext cx="3238500" cy="535781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Note: The Salling Group buying department must insert the information from vendor in the ACF</a:t>
          </a:r>
          <a:endParaRPr lang="en-US">
            <a:effectLst/>
          </a:endParaRPr>
        </a:p>
        <a:p>
          <a:endParaRPr lang="da-DK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1</xdr:row>
      <xdr:rowOff>47625</xdr:rowOff>
    </xdr:from>
    <xdr:to>
      <xdr:col>0</xdr:col>
      <xdr:colOff>2452167</xdr:colOff>
      <xdr:row>2</xdr:row>
      <xdr:rowOff>161925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D3D52162-FB9B-481A-A263-A0B0DD4F5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390525"/>
          <a:ext cx="2231478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2250282</xdr:colOff>
      <xdr:row>1</xdr:row>
      <xdr:rowOff>1</xdr:rowOff>
    </xdr:from>
    <xdr:to>
      <xdr:col>4</xdr:col>
      <xdr:colOff>833438</xdr:colOff>
      <xdr:row>2</xdr:row>
      <xdr:rowOff>190499</xdr:rowOff>
    </xdr:to>
    <xdr:sp macro="" textlink="">
      <xdr:nvSpPr>
        <xdr:cNvPr id="3" name="Tekstfelt 2">
          <a:extLst>
            <a:ext uri="{FF2B5EF4-FFF2-40B4-BE49-F238E27FC236}">
              <a16:creationId xmlns:a16="http://schemas.microsoft.com/office/drawing/2014/main" id="{8ED9FA5E-F3B3-4237-A0CF-7AE65FF57299}"/>
            </a:ext>
          </a:extLst>
        </xdr:cNvPr>
        <xdr:cNvSpPr txBox="1"/>
      </xdr:nvSpPr>
      <xdr:spPr>
        <a:xfrm>
          <a:off x="6846095" y="345282"/>
          <a:ext cx="3262312" cy="488155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effectLst/>
            </a:rPr>
            <a:t>Note: The Salling Group buying department must insert information below in an email for Masterdata</a:t>
          </a:r>
          <a:endParaRPr lang="da-DK">
            <a:effectLst/>
          </a:endParaRPr>
        </a:p>
        <a:p>
          <a:endParaRPr lang="da-DK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47625</xdr:rowOff>
    </xdr:from>
    <xdr:to>
      <xdr:col>1</xdr:col>
      <xdr:colOff>459828</xdr:colOff>
      <xdr:row>2</xdr:row>
      <xdr:rowOff>161925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FBE7E344-6746-4CC6-A6F1-9AF84E5C8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342900"/>
          <a:ext cx="2231478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1938617</xdr:colOff>
      <xdr:row>1</xdr:row>
      <xdr:rowOff>11208</xdr:rowOff>
    </xdr:from>
    <xdr:to>
      <xdr:col>8</xdr:col>
      <xdr:colOff>0</xdr:colOff>
      <xdr:row>3</xdr:row>
      <xdr:rowOff>179295</xdr:rowOff>
    </xdr:to>
    <xdr:sp macro="" textlink="">
      <xdr:nvSpPr>
        <xdr:cNvPr id="2" name="Tekstfelt 1">
          <a:extLst>
            <a:ext uri="{FF2B5EF4-FFF2-40B4-BE49-F238E27FC236}">
              <a16:creationId xmlns:a16="http://schemas.microsoft.com/office/drawing/2014/main" id="{A05D6B0F-548F-4F79-9B1F-C141C122060E}"/>
            </a:ext>
          </a:extLst>
        </xdr:cNvPr>
        <xdr:cNvSpPr txBox="1"/>
      </xdr:nvSpPr>
      <xdr:spPr>
        <a:xfrm>
          <a:off x="16170088" y="302561"/>
          <a:ext cx="2599765" cy="649940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effectLst/>
            </a:rPr>
            <a:t>Note: The Salling Group buying department must upload the information from vendor to the Finance Portal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>
            <a:effectLst/>
          </a:endParaRPr>
        </a:p>
        <a:p>
          <a:endParaRPr lang="da-DK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86477</xdr:rowOff>
    </xdr:from>
    <xdr:to>
      <xdr:col>1</xdr:col>
      <xdr:colOff>831056</xdr:colOff>
      <xdr:row>2</xdr:row>
      <xdr:rowOff>114299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1CE17D2-CC53-4B4A-897D-A3534EFA8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1752"/>
          <a:ext cx="2105025" cy="3230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2002634</xdr:colOff>
      <xdr:row>0</xdr:row>
      <xdr:rowOff>285750</xdr:rowOff>
    </xdr:from>
    <xdr:to>
      <xdr:col>12</xdr:col>
      <xdr:colOff>23814</xdr:colOff>
      <xdr:row>3</xdr:row>
      <xdr:rowOff>142874</xdr:rowOff>
    </xdr:to>
    <xdr:sp macro="" textlink="">
      <xdr:nvSpPr>
        <xdr:cNvPr id="4" name="Tekstfelt 3">
          <a:extLst>
            <a:ext uri="{FF2B5EF4-FFF2-40B4-BE49-F238E27FC236}">
              <a16:creationId xmlns:a16="http://schemas.microsoft.com/office/drawing/2014/main" id="{CD104BC7-3BB0-4589-BB9E-A1EAD867BF7A}"/>
            </a:ext>
          </a:extLst>
        </xdr:cNvPr>
        <xdr:cNvSpPr txBox="1"/>
      </xdr:nvSpPr>
      <xdr:spPr>
        <a:xfrm>
          <a:off x="19040478" y="285750"/>
          <a:ext cx="2974180" cy="642937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effectLst/>
            </a:rPr>
            <a:t>Note: The Salling Group buying department must upload the information from vendor to the Finance Portal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>
            <a:effectLst/>
          </a:endParaRPr>
        </a:p>
        <a:p>
          <a:endParaRPr lang="da-DK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_Shared\Vareindmeldelsesskema\Lister\Puchasing%20group%20number.xlsx" TargetMode="External"/><Relationship Id="rId1" Type="http://schemas.openxmlformats.org/officeDocument/2006/relationships/externalLinkPath" Target="/_Shared/Vareindmeldelsesskema/Lister/Puchasing%20group%20numb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e"/>
      <sheetName val="Data"/>
      <sheetName val="Ark1"/>
      <sheetName val="Ark2"/>
      <sheetName val="Ark3"/>
      <sheetName val="Ny data"/>
    </sheetNames>
    <sheetDataSet>
      <sheetData sheetId="0">
        <row r="1">
          <cell r="C1" t="str">
            <v>Purchasing group</v>
          </cell>
          <cell r="D1" t="str">
            <v>MD afdeling</v>
          </cell>
          <cell r="E1" t="str">
            <v>MD Mail</v>
          </cell>
          <cell r="F1" t="str">
            <v>CM</v>
          </cell>
          <cell r="G1" t="str">
            <v>CM Mail</v>
          </cell>
          <cell r="H1" t="str">
            <v>VF Mail</v>
          </cell>
        </row>
        <row r="2">
          <cell r="A2" t="str">
            <v>101</v>
          </cell>
          <cell r="C2" t="str">
            <v>101 Petfood</v>
          </cell>
          <cell r="D2" t="str">
            <v>Grocery</v>
          </cell>
          <cell r="E2" t="str">
            <v>masterdatagrocery@sallinggroup.com</v>
          </cell>
          <cell r="F2"/>
          <cell r="G2" t="str">
            <v>COM-CM106</v>
          </cell>
          <cell r="H2" t="str">
            <v>VF-GROCERY@dscloud.onmicrosoft.com</v>
          </cell>
        </row>
        <row r="3">
          <cell r="A3" t="str">
            <v>102</v>
          </cell>
          <cell r="C3" t="str">
            <v>102 Coffee &amp; Tea</v>
          </cell>
          <cell r="D3" t="str">
            <v>Grocery</v>
          </cell>
          <cell r="E3" t="str">
            <v>masterdatagrocery@sallinggroup.com</v>
          </cell>
          <cell r="F3"/>
          <cell r="G3" t="str">
            <v>COM-CM107</v>
          </cell>
          <cell r="H3" t="str">
            <v>VF-GROCERY@dscloud.onmicrosoft.com</v>
          </cell>
        </row>
        <row r="4">
          <cell r="A4" t="str">
            <v>103</v>
          </cell>
          <cell r="C4" t="str">
            <v>103 Groceries</v>
          </cell>
          <cell r="D4" t="str">
            <v>Grocery</v>
          </cell>
          <cell r="E4" t="str">
            <v>masterdatagrocery@sallinggroup.com</v>
          </cell>
          <cell r="F4"/>
          <cell r="G4" t="str">
            <v>COM-CM103</v>
          </cell>
          <cell r="H4" t="str">
            <v>VF-GROCERY@dscloud.onmicrosoft.com</v>
          </cell>
        </row>
        <row r="5">
          <cell r="A5" t="str">
            <v>104</v>
          </cell>
          <cell r="C5" t="str">
            <v>104 Confectionary</v>
          </cell>
          <cell r="D5" t="str">
            <v>Grocery</v>
          </cell>
          <cell r="E5" t="str">
            <v>masterdatagrocery@sallinggroup.com</v>
          </cell>
          <cell r="F5"/>
          <cell r="G5" t="str">
            <v>COM-CM104</v>
          </cell>
          <cell r="H5" t="str">
            <v>VF-GROCERY@dscloud.onmicrosoft.com</v>
          </cell>
        </row>
        <row r="6">
          <cell r="A6" t="str">
            <v>105</v>
          </cell>
          <cell r="C6" t="str">
            <v>105 Dry food</v>
          </cell>
          <cell r="D6" t="str">
            <v>Grocery</v>
          </cell>
          <cell r="E6" t="str">
            <v>masterdatagrocery@sallinggroup.com</v>
          </cell>
          <cell r="F6"/>
          <cell r="G6" t="str">
            <v>COM-CM105</v>
          </cell>
          <cell r="H6" t="str">
            <v>VF-GROCERY@dscloud.onmicrosoft.com</v>
          </cell>
        </row>
        <row r="7">
          <cell r="A7" t="str">
            <v>106</v>
          </cell>
          <cell r="C7" t="str">
            <v>106 Frozen</v>
          </cell>
          <cell r="D7" t="str">
            <v>Grocery</v>
          </cell>
          <cell r="E7" t="str">
            <v>masterdatagrocery@sallinggroup.com</v>
          </cell>
          <cell r="F7"/>
          <cell r="G7" t="str">
            <v>COM-CM106</v>
          </cell>
          <cell r="H7" t="str">
            <v>VF-GROCERY@dscloud.onmicrosoft.com</v>
          </cell>
        </row>
        <row r="8">
          <cell r="A8" t="str">
            <v>107</v>
          </cell>
          <cell r="C8" t="str">
            <v>107 Preserved</v>
          </cell>
          <cell r="D8" t="str">
            <v>Grocery</v>
          </cell>
          <cell r="E8" t="str">
            <v>masterdatagrocery@sallinggroup.com</v>
          </cell>
          <cell r="F8"/>
          <cell r="G8" t="str">
            <v>COM-CM107</v>
          </cell>
          <cell r="H8" t="str">
            <v>VF-GROCERY@dscloud.onmicrosoft.com</v>
          </cell>
        </row>
        <row r="9">
          <cell r="A9" t="str">
            <v>108</v>
          </cell>
          <cell r="C9" t="str">
            <v>108 Fruit &amp; Vegetables</v>
          </cell>
          <cell r="D9" t="str">
            <v>Fruit&amp;vegetables</v>
          </cell>
          <cell r="E9" t="str">
            <v>masterdatafv@sallinggroup.com</v>
          </cell>
          <cell r="F9"/>
          <cell r="G9" t="str">
            <v>COM-CM108</v>
          </cell>
          <cell r="H9" t="str">
            <v>VF-FRESHFOOD@dscloud.onmicrosoft.com</v>
          </cell>
        </row>
        <row r="10">
          <cell r="A10" t="str">
            <v>110</v>
          </cell>
          <cell r="C10" t="str">
            <v>110 Beer &amp; Water</v>
          </cell>
          <cell r="D10" t="str">
            <v>Grocery</v>
          </cell>
          <cell r="E10" t="str">
            <v>masterdatagrocery@sallinggroup.com</v>
          </cell>
          <cell r="F10"/>
          <cell r="G10" t="str">
            <v>COM-CM110</v>
          </cell>
          <cell r="H10" t="str">
            <v>VF-GROCERY@dscloud.onmicrosoft.com</v>
          </cell>
        </row>
        <row r="11">
          <cell r="A11" t="str">
            <v>112</v>
          </cell>
          <cell r="C11" t="str">
            <v>112 Wine</v>
          </cell>
          <cell r="D11" t="str">
            <v>Grocery</v>
          </cell>
          <cell r="E11" t="str">
            <v>masterdatagrocery@sallinggroup.com</v>
          </cell>
          <cell r="F11"/>
          <cell r="G11" t="str">
            <v>COM-CM112</v>
          </cell>
          <cell r="H11" t="str">
            <v>VF-GROCERY@dscloud.onmicrosoft.com</v>
          </cell>
        </row>
        <row r="12">
          <cell r="A12" t="str">
            <v>113</v>
          </cell>
          <cell r="C12" t="str">
            <v>113 Spirits</v>
          </cell>
          <cell r="D12" t="str">
            <v>Grocery</v>
          </cell>
          <cell r="E12" t="str">
            <v>masterdatagrocery@sallinggroup.com</v>
          </cell>
          <cell r="F12"/>
          <cell r="G12" t="str">
            <v>COM-CM112</v>
          </cell>
          <cell r="H12" t="str">
            <v>VF-GROCERY@dscloud.onmicrosoft.com</v>
          </cell>
        </row>
        <row r="13">
          <cell r="A13" t="str">
            <v>114</v>
          </cell>
          <cell r="C13" t="str">
            <v>114 Juice</v>
          </cell>
          <cell r="D13" t="str">
            <v>Grocery</v>
          </cell>
          <cell r="E13" t="str">
            <v>masterdatagrocery@sallinggroup.com</v>
          </cell>
          <cell r="F13"/>
          <cell r="G13" t="str">
            <v>COM-CM110</v>
          </cell>
          <cell r="H13" t="str">
            <v>VF-GROCERY@dscloud.onmicrosoft.com</v>
          </cell>
        </row>
        <row r="14">
          <cell r="A14" t="str">
            <v>115</v>
          </cell>
          <cell r="C14" t="str">
            <v>115 Dairy Eggs &amp; Fats</v>
          </cell>
          <cell r="D14" t="str">
            <v>Freshfood</v>
          </cell>
          <cell r="E14" t="str">
            <v>masterdatafreshfood@sallinggroup.com</v>
          </cell>
          <cell r="F14"/>
          <cell r="G14" t="str">
            <v>COM-CM115</v>
          </cell>
          <cell r="H14" t="str">
            <v>VF-FRESHFOOD@dscloud.onmicrosoft.com</v>
          </cell>
        </row>
        <row r="15">
          <cell r="A15" t="str">
            <v>116</v>
          </cell>
          <cell r="C15" t="str">
            <v>116 Cheese</v>
          </cell>
          <cell r="D15" t="str">
            <v>Freshfood</v>
          </cell>
          <cell r="E15" t="str">
            <v>masterdatafreshfood@sallinggroup.com</v>
          </cell>
          <cell r="F15"/>
          <cell r="G15" t="str">
            <v>COM-CM116</v>
          </cell>
          <cell r="H15" t="str">
            <v>VF-FRESHFOOD@dscloud.onmicrosoft.com</v>
          </cell>
        </row>
        <row r="16">
          <cell r="A16" t="str">
            <v>117</v>
          </cell>
          <cell r="C16" t="str">
            <v>117 Health</v>
          </cell>
          <cell r="D16" t="str">
            <v>Grocery</v>
          </cell>
          <cell r="E16" t="str">
            <v>masterdatagrocery@sallinggroup.com</v>
          </cell>
          <cell r="F16"/>
          <cell r="G16" t="str">
            <v>COM-CM117</v>
          </cell>
          <cell r="H16" t="str">
            <v>VF-GROCERY@dscloud.onmicrosoft.com</v>
          </cell>
        </row>
        <row r="17">
          <cell r="A17" t="str">
            <v>118</v>
          </cell>
          <cell r="C17" t="str">
            <v>118 Bread &amp; Cookies</v>
          </cell>
          <cell r="D17" t="str">
            <v>Freshfood</v>
          </cell>
          <cell r="E17" t="str">
            <v>masterdatafreshfood@sallinggroup.com</v>
          </cell>
          <cell r="F17"/>
          <cell r="G17" t="str">
            <v>COM-CM118</v>
          </cell>
          <cell r="H17" t="str">
            <v>VF-FRESHFOOD@dscloud.onmicrosoft.com</v>
          </cell>
        </row>
        <row r="18">
          <cell r="A18" t="str">
            <v>120</v>
          </cell>
          <cell r="C18" t="str">
            <v>120 Fastfood &amp; Salad</v>
          </cell>
          <cell r="D18" t="str">
            <v>Freshfood</v>
          </cell>
          <cell r="E18" t="str">
            <v>masterdatafreshfood@sallinggroup.com</v>
          </cell>
          <cell r="F18"/>
          <cell r="G18" t="str">
            <v>COM-CM120</v>
          </cell>
          <cell r="H18" t="str">
            <v>VF-FRESHFOOD@dscloud.onmicrosoft.com</v>
          </cell>
        </row>
        <row r="19">
          <cell r="A19" t="str">
            <v>121</v>
          </cell>
          <cell r="C19" t="str">
            <v>121 Sausages &amp; Bacon</v>
          </cell>
          <cell r="D19" t="str">
            <v>Freshfood</v>
          </cell>
          <cell r="E19" t="str">
            <v>masterdatafreshfood@sallinggroup.com</v>
          </cell>
          <cell r="F19"/>
          <cell r="G19" t="str">
            <v>COM-CM130</v>
          </cell>
          <cell r="H19" t="str">
            <v>VF-FRESHFOOD@dscloud.onmicrosoft.com</v>
          </cell>
        </row>
        <row r="20">
          <cell r="A20" t="str">
            <v>130</v>
          </cell>
          <cell r="C20" t="str">
            <v>130 Cold meat</v>
          </cell>
          <cell r="D20" t="str">
            <v>Freshfood</v>
          </cell>
          <cell r="E20" t="str">
            <v>masterdatafreshfood@sallinggroup.com</v>
          </cell>
          <cell r="F20"/>
          <cell r="G20" t="str">
            <v>COM-CM130</v>
          </cell>
          <cell r="H20" t="str">
            <v>VF-FRESHFOOD@dscloud.onmicrosoft.com</v>
          </cell>
        </row>
        <row r="21">
          <cell r="A21" t="str">
            <v>140</v>
          </cell>
          <cell r="C21" t="str">
            <v>140 Fish</v>
          </cell>
          <cell r="D21" t="str">
            <v>Freshfood</v>
          </cell>
          <cell r="E21" t="str">
            <v>masterdatafreshfood@sallinggroup.com</v>
          </cell>
          <cell r="F21"/>
          <cell r="G21" t="str">
            <v>COM-CM140</v>
          </cell>
          <cell r="H21" t="str">
            <v>VF-FRESHFOOD@dscloud.onmicrosoft.com</v>
          </cell>
        </row>
        <row r="22">
          <cell r="A22" t="str">
            <v>150</v>
          </cell>
          <cell r="C22" t="str">
            <v>150 Deli</v>
          </cell>
          <cell r="D22" t="str">
            <v>Freshfood</v>
          </cell>
          <cell r="E22" t="str">
            <v>masterdatafreshfood@sallinggroup.com</v>
          </cell>
          <cell r="F22"/>
          <cell r="G22" t="str">
            <v>COM-CM150</v>
          </cell>
          <cell r="H22" t="str">
            <v>VF-FRESHFOOD@dscloud.onmicrosoft.com</v>
          </cell>
        </row>
        <row r="23">
          <cell r="A23" t="str">
            <v>210</v>
          </cell>
          <cell r="C23" t="str">
            <v>210 Fresh meat</v>
          </cell>
          <cell r="D23" t="str">
            <v>Freshfood</v>
          </cell>
          <cell r="E23" t="str">
            <v>masterdatafreshfood@sallinggroup.com</v>
          </cell>
          <cell r="F23"/>
          <cell r="G23" t="str">
            <v>COM-CM210</v>
          </cell>
          <cell r="H23" t="str">
            <v>VF-FRESHFOOD@dscloud.onmicrosoft.com</v>
          </cell>
        </row>
        <row r="24">
          <cell r="A24" t="str">
            <v>220</v>
          </cell>
          <cell r="C24" t="str">
            <v>220 Poultry</v>
          </cell>
          <cell r="D24" t="str">
            <v>Freshfood</v>
          </cell>
          <cell r="E24" t="str">
            <v>masterdatafreshfood@sallinggroup.com</v>
          </cell>
          <cell r="F24"/>
          <cell r="G24" t="str">
            <v>COM-CM210</v>
          </cell>
          <cell r="H24" t="str">
            <v>VF-FRESHFOOD@dscloud.onmicrosoft.com</v>
          </cell>
        </row>
        <row r="25">
          <cell r="A25" t="str">
            <v>230</v>
          </cell>
          <cell r="C25" t="str">
            <v>230 Bakery</v>
          </cell>
          <cell r="D25" t="str">
            <v>Freshfood</v>
          </cell>
          <cell r="E25" t="str">
            <v>masterdatafreshfood@sallinggroup.com</v>
          </cell>
          <cell r="F25"/>
          <cell r="G25" t="str">
            <v>COM-CM230</v>
          </cell>
          <cell r="H25" t="str">
            <v>VF-FRESHFOOD@dscloud.onmicrosoft.com</v>
          </cell>
        </row>
        <row r="26">
          <cell r="A26" t="str">
            <v>240</v>
          </cell>
          <cell r="C26" t="str">
            <v>240 Quickfood &amp; Bistro</v>
          </cell>
          <cell r="D26" t="str">
            <v>Freshfood</v>
          </cell>
          <cell r="E26" t="str">
            <v>masterdatafreshfood@sallinggroup.com</v>
          </cell>
          <cell r="F26"/>
          <cell r="G26" t="str">
            <v>COM-CM240</v>
          </cell>
          <cell r="H26" t="str">
            <v>VF-FRESHFOOD@dscloud.onmicrosoft.com</v>
          </cell>
        </row>
        <row r="27">
          <cell r="A27" t="str">
            <v>250</v>
          </cell>
          <cell r="C27" t="str">
            <v>250 Home Delivery Above</v>
          </cell>
          <cell r="D27" t="str">
            <v>Grocery</v>
          </cell>
          <cell r="E27" t="str">
            <v>masterdatagrocery@sallinggroup.com</v>
          </cell>
          <cell r="F27"/>
          <cell r="G27" t="str">
            <v>COM-CMFO</v>
          </cell>
          <cell r="H27" t="str">
            <v>fnr_inboundfoetexhd@sallinggroup.com</v>
          </cell>
        </row>
        <row r="28">
          <cell r="A28" t="str">
            <v>310</v>
          </cell>
          <cell r="C28" t="str">
            <v>310 Candles &amp; Napkins</v>
          </cell>
          <cell r="D28" t="str">
            <v>Nonfood</v>
          </cell>
          <cell r="E28" t="str">
            <v>masterdatanonfood@sallinggroup.com</v>
          </cell>
          <cell r="F28"/>
          <cell r="G28" t="str">
            <v>COM-CM310</v>
          </cell>
          <cell r="H28" t="str">
            <v>goodsflowhome@sallinggroup.com</v>
          </cell>
        </row>
        <row r="29">
          <cell r="A29" t="str">
            <v>320</v>
          </cell>
          <cell r="C29" t="str">
            <v>320 Papers Tobacco &amp; Betting</v>
          </cell>
          <cell r="D29" t="str">
            <v>Grocery</v>
          </cell>
          <cell r="E29" t="str">
            <v>masterdatagrocery@sallinggroup.com</v>
          </cell>
          <cell r="F29"/>
          <cell r="G29" t="str">
            <v>COM-CM117</v>
          </cell>
          <cell r="H29" t="str">
            <v>VF-GROCERY@dscloud.onmicrosoft.com</v>
          </cell>
        </row>
        <row r="30">
          <cell r="A30" t="str">
            <v>330</v>
          </cell>
          <cell r="C30" t="str">
            <v>330 Personal care</v>
          </cell>
          <cell r="D30" t="str">
            <v>Grocery</v>
          </cell>
          <cell r="E30" t="str">
            <v>masterdatagrocery@sallinggroup.com</v>
          </cell>
          <cell r="F30"/>
          <cell r="G30" t="str">
            <v>COM-CM330</v>
          </cell>
          <cell r="H30" t="str">
            <v>VF-GROCERY@dscloud.onmicrosoft.com</v>
          </cell>
        </row>
        <row r="31">
          <cell r="A31" t="str">
            <v>331</v>
          </cell>
          <cell r="C31" t="str">
            <v>331 Houshold &amp; Baby</v>
          </cell>
          <cell r="D31" t="str">
            <v>Grocery</v>
          </cell>
          <cell r="E31" t="str">
            <v>masterdatagrocery@sallinggroup.com</v>
          </cell>
          <cell r="F31"/>
          <cell r="G31" t="str">
            <v>COM-CM117</v>
          </cell>
          <cell r="H31" t="str">
            <v>VF-GROCERY@dscloud.onmicrosoft.com</v>
          </cell>
        </row>
        <row r="32">
          <cell r="A32" t="str">
            <v>332</v>
          </cell>
          <cell r="C32" t="str">
            <v>332 Hygiene Products</v>
          </cell>
          <cell r="D32" t="str">
            <v>Grocery</v>
          </cell>
          <cell r="E32" t="str">
            <v>masterdatagrocery@sallinggroup.com</v>
          </cell>
          <cell r="F32"/>
          <cell r="G32" t="str">
            <v>COM-CM117</v>
          </cell>
          <cell r="H32" t="str">
            <v>VF-GROCERY@dscloud.onmicrosoft.com</v>
          </cell>
        </row>
        <row r="33">
          <cell r="A33" t="str">
            <v>340</v>
          </cell>
          <cell r="C33" t="str">
            <v>340 Cleaning &amp; Detergent</v>
          </cell>
          <cell r="D33" t="str">
            <v>Grocery</v>
          </cell>
          <cell r="E33" t="str">
            <v>masterdatagrocery@sallinggroup.com</v>
          </cell>
          <cell r="F33"/>
          <cell r="G33" t="str">
            <v>COM-CM340</v>
          </cell>
          <cell r="H33" t="str">
            <v>VF-GROCERY@dscloud.onmicrosoft.com</v>
          </cell>
        </row>
        <row r="34">
          <cell r="A34" t="str">
            <v>400</v>
          </cell>
          <cell r="C34" t="str">
            <v>400 OTC</v>
          </cell>
          <cell r="D34" t="str">
            <v>Grocery</v>
          </cell>
          <cell r="E34" t="str">
            <v>masterdatagrocery@sallinggroup.com</v>
          </cell>
          <cell r="F34"/>
          <cell r="G34" t="str">
            <v>COM-CM117</v>
          </cell>
          <cell r="H34" t="str">
            <v>VF-GROCERY@dscloud.onmicrosoft.com</v>
          </cell>
        </row>
        <row r="35">
          <cell r="A35" t="str">
            <v>410</v>
          </cell>
          <cell r="C35" t="str">
            <v>410 NDK Home</v>
          </cell>
          <cell r="D35" t="str">
            <v>Nonfood</v>
          </cell>
          <cell r="E35" t="str">
            <v>masterdatanonfood@sallinggroup.com</v>
          </cell>
          <cell r="F35"/>
          <cell r="G35"/>
          <cell r="H35" t="str">
            <v>SupplyChainGrocery-Netto@netto.dk</v>
          </cell>
        </row>
        <row r="36">
          <cell r="A36" t="str">
            <v>411</v>
          </cell>
          <cell r="C36" t="str">
            <v>411 NDK Electronics</v>
          </cell>
          <cell r="D36" t="str">
            <v>Nonfood</v>
          </cell>
          <cell r="E36" t="str">
            <v>masterdatanonfood@sallinggroup.com</v>
          </cell>
          <cell r="F36"/>
          <cell r="G36"/>
          <cell r="H36" t="str">
            <v>SupplyChainGrocery-Netto@netto.dk</v>
          </cell>
        </row>
        <row r="37">
          <cell r="A37" t="str">
            <v>412</v>
          </cell>
          <cell r="C37" t="str">
            <v>412 NDK Outdoor&amp;Sports</v>
          </cell>
          <cell r="D37" t="str">
            <v>Nonfood</v>
          </cell>
          <cell r="E37" t="str">
            <v>masterdatanonfood@sallinggroup.com</v>
          </cell>
          <cell r="F37"/>
          <cell r="G37"/>
          <cell r="H37" t="str">
            <v>SupplyChainGrocery-Netto@netto.dk</v>
          </cell>
        </row>
        <row r="38">
          <cell r="A38" t="str">
            <v>413</v>
          </cell>
          <cell r="C38" t="str">
            <v>413 NDK Textiles</v>
          </cell>
          <cell r="D38" t="str">
            <v>Nonfood</v>
          </cell>
          <cell r="E38" t="str">
            <v>masterdatanonfood@sallinggroup.com</v>
          </cell>
          <cell r="F38"/>
          <cell r="G38"/>
          <cell r="H38" t="str">
            <v>SupplyChainGrocery-Netto@netto.dk</v>
          </cell>
        </row>
        <row r="39">
          <cell r="A39" t="str">
            <v>414</v>
          </cell>
          <cell r="C39" t="str">
            <v>414 NDK Candles&amp;Napkin</v>
          </cell>
          <cell r="D39" t="str">
            <v>Nonfood</v>
          </cell>
          <cell r="E39" t="str">
            <v>masterdatanonfood@sallinggroup.com</v>
          </cell>
          <cell r="F39"/>
          <cell r="G39"/>
          <cell r="H39" t="str">
            <v>SupplyChainGrocery-Netto@netto.dk</v>
          </cell>
        </row>
        <row r="40">
          <cell r="A40" t="str">
            <v>500</v>
          </cell>
          <cell r="C40" t="str">
            <v>500 Paint &amp; DIY</v>
          </cell>
          <cell r="D40" t="str">
            <v>Nonfood</v>
          </cell>
          <cell r="E40" t="str">
            <v>masterdatanonfood@sallinggroup.com</v>
          </cell>
          <cell r="F40"/>
          <cell r="G40" t="str">
            <v>COM-CM600</v>
          </cell>
          <cell r="H40" t="str">
            <v>goodsflowhousegarden@sallinggroup.com</v>
          </cell>
        </row>
        <row r="41">
          <cell r="A41" t="str">
            <v>510</v>
          </cell>
          <cell r="C41" t="str">
            <v>510 Gardening Tools &amp; Outdoor DIY</v>
          </cell>
          <cell r="D41" t="str">
            <v>Nonfood</v>
          </cell>
          <cell r="E41" t="str">
            <v>masterdatanonfood@sallinggroup.com</v>
          </cell>
          <cell r="F41"/>
          <cell r="G41" t="str">
            <v>COM-CM510</v>
          </cell>
          <cell r="H41" t="str">
            <v>goodsflowhousegarden@sallinggroup.com</v>
          </cell>
        </row>
        <row r="42">
          <cell r="A42" t="str">
            <v>520</v>
          </cell>
          <cell r="C42" t="str">
            <v>520 Outdoor Plants</v>
          </cell>
          <cell r="D42" t="str">
            <v>Nonfood</v>
          </cell>
          <cell r="E42" t="str">
            <v>masterdatanonfood@sallinggroup.com</v>
          </cell>
          <cell r="F42"/>
          <cell r="G42" t="str">
            <v>COM-CM520</v>
          </cell>
          <cell r="H42" t="str">
            <v>goodsflowhousegarden@sallinggroup.com</v>
          </cell>
        </row>
        <row r="43">
          <cell r="A43" t="str">
            <v>530</v>
          </cell>
          <cell r="C43" t="str">
            <v>530 Indoor Flowers</v>
          </cell>
          <cell r="D43" t="str">
            <v>Nonfood</v>
          </cell>
          <cell r="E43" t="str">
            <v>masterdatanonfood@sallinggroup.com</v>
          </cell>
          <cell r="F43"/>
          <cell r="G43" t="str">
            <v>COM-CM530</v>
          </cell>
          <cell r="H43" t="str">
            <v>goodsflowhousegarden@sallinggroup.com</v>
          </cell>
        </row>
        <row r="44">
          <cell r="A44" t="str">
            <v>540</v>
          </cell>
          <cell r="C44" t="str">
            <v>540 Furniture_Carpets</v>
          </cell>
          <cell r="D44" t="str">
            <v>Nonfood</v>
          </cell>
          <cell r="E44" t="str">
            <v>masterdatanonfood@sallinggroup.com</v>
          </cell>
          <cell r="F44"/>
          <cell r="G44" t="str">
            <v>COM-CM570</v>
          </cell>
          <cell r="H44" t="str">
            <v>goodsflowhousegarden@sallinggroup.com</v>
          </cell>
        </row>
        <row r="45">
          <cell r="A45" t="str">
            <v>550</v>
          </cell>
          <cell r="C45" t="str">
            <v>550 Home Textiles</v>
          </cell>
          <cell r="D45" t="str">
            <v>Nonfood</v>
          </cell>
          <cell r="E45" t="str">
            <v>masterdatanonfood@sallinggroup.com</v>
          </cell>
          <cell r="F45"/>
          <cell r="G45" t="str">
            <v>COM-CM570</v>
          </cell>
          <cell r="H45" t="str">
            <v>goodsflowhome@sallinggroup.com</v>
          </cell>
        </row>
        <row r="46">
          <cell r="A46" t="str">
            <v>560</v>
          </cell>
          <cell r="C46" t="str">
            <v>560 Household Hardware</v>
          </cell>
          <cell r="D46" t="str">
            <v>Nonfood</v>
          </cell>
          <cell r="E46" t="str">
            <v>masterdatanonfood@sallinggroup.com</v>
          </cell>
          <cell r="F46"/>
          <cell r="G46" t="str">
            <v>COM-CM560</v>
          </cell>
          <cell r="H46" t="str">
            <v>goodsflowhome@sallinggroup.com</v>
          </cell>
        </row>
        <row r="47">
          <cell r="A47" t="str">
            <v>570</v>
          </cell>
          <cell r="C47" t="str">
            <v>570 Lighting</v>
          </cell>
          <cell r="D47" t="str">
            <v>Nonfood</v>
          </cell>
          <cell r="E47" t="str">
            <v>masterdatanonfood@sallinggroup.com</v>
          </cell>
          <cell r="F47"/>
          <cell r="G47" t="str">
            <v>COM-CM570</v>
          </cell>
          <cell r="H47" t="str">
            <v>goodsflowhome@sallinggroup.com</v>
          </cell>
        </row>
        <row r="48">
          <cell r="A48" t="str">
            <v>580</v>
          </cell>
          <cell r="C48" t="str">
            <v>580 Travel</v>
          </cell>
          <cell r="D48" t="str">
            <v>Nonfood</v>
          </cell>
          <cell r="E48" t="str">
            <v>masterdatanonfood@sallinggroup.com</v>
          </cell>
          <cell r="F48"/>
          <cell r="G48" t="str">
            <v>COM-CM600</v>
          </cell>
          <cell r="H48" t="str">
            <v>goodsflowhousegarden@sallinggroup.com</v>
          </cell>
        </row>
        <row r="49">
          <cell r="A49" t="str">
            <v>600</v>
          </cell>
          <cell r="C49" t="str">
            <v>600 Camping_Outdoor</v>
          </cell>
          <cell r="D49" t="str">
            <v>Nonfood</v>
          </cell>
          <cell r="E49" t="str">
            <v>masterdatanonfood@sallinggroup.com</v>
          </cell>
          <cell r="F49"/>
          <cell r="G49" t="str">
            <v>COM-CM600</v>
          </cell>
          <cell r="H49" t="str">
            <v>goodsflowhousegarden@sallinggroup.com</v>
          </cell>
        </row>
        <row r="50">
          <cell r="A50" t="str">
            <v>610</v>
          </cell>
          <cell r="C50" t="str">
            <v>610 Bike_Fitness_Auto</v>
          </cell>
          <cell r="D50" t="str">
            <v>Nonfood</v>
          </cell>
          <cell r="E50" t="str">
            <v>masterdatanonfood@sallinggroup.com</v>
          </cell>
          <cell r="F50"/>
          <cell r="G50" t="str">
            <v>COM-CM610</v>
          </cell>
          <cell r="H50" t="str">
            <v>goodsflowhome@sallinggroup.com</v>
          </cell>
        </row>
        <row r="51">
          <cell r="A51" t="str">
            <v>620</v>
          </cell>
          <cell r="C51" t="str">
            <v>620 Radio TV</v>
          </cell>
          <cell r="D51" t="str">
            <v>Nonfood</v>
          </cell>
          <cell r="E51" t="str">
            <v>masterdatanonfood@sallinggroup.com</v>
          </cell>
          <cell r="F51"/>
          <cell r="G51" t="str">
            <v>COM-CM620</v>
          </cell>
          <cell r="H51" t="str">
            <v>goodsflowelectronics@sallinggroup.com</v>
          </cell>
        </row>
        <row r="52">
          <cell r="A52" t="str">
            <v>630</v>
          </cell>
          <cell r="C52" t="str">
            <v>630 Digital Media</v>
          </cell>
          <cell r="D52" t="str">
            <v>Nonfood</v>
          </cell>
          <cell r="E52" t="str">
            <v>masterdatanonfood@sallinggroup.com</v>
          </cell>
          <cell r="F52"/>
          <cell r="G52" t="str">
            <v>COM-CM620</v>
          </cell>
          <cell r="H52" t="str">
            <v>goodsflowelectronics@sallinggroup.com</v>
          </cell>
        </row>
        <row r="53">
          <cell r="A53" t="str">
            <v>640</v>
          </cell>
          <cell r="C53" t="str">
            <v>640 Computer</v>
          </cell>
          <cell r="D53" t="str">
            <v>Nonfood</v>
          </cell>
          <cell r="E53" t="str">
            <v>masterdatanonfood@sallinggroup.com</v>
          </cell>
          <cell r="F53"/>
          <cell r="G53" t="str">
            <v>COM-CM640</v>
          </cell>
          <cell r="H53" t="str">
            <v>goodsflowelectronics@sallinggroup.com</v>
          </cell>
        </row>
        <row r="54">
          <cell r="A54" t="str">
            <v>650</v>
          </cell>
          <cell r="C54" t="str">
            <v>650 Photo &amp; Comm.</v>
          </cell>
          <cell r="D54" t="str">
            <v>Nonfood</v>
          </cell>
          <cell r="E54" t="str">
            <v>masterdatanonfood@sallinggroup.com</v>
          </cell>
          <cell r="F54"/>
          <cell r="G54" t="str">
            <v>COM-CM740</v>
          </cell>
          <cell r="H54" t="str">
            <v>goodsflowelectronics@sallinggroup.com</v>
          </cell>
        </row>
        <row r="55">
          <cell r="A55" t="str">
            <v>660</v>
          </cell>
          <cell r="C55" t="str">
            <v>660 Watches</v>
          </cell>
          <cell r="D55" t="str">
            <v>Nonfood</v>
          </cell>
          <cell r="E55" t="str">
            <v>masterdatanonfood@sallinggroup.com</v>
          </cell>
          <cell r="F55"/>
          <cell r="G55" t="str">
            <v>COM-CM860</v>
          </cell>
          <cell r="H55" t="str">
            <v>goodsflowelectronics@sallinggroup.com</v>
          </cell>
        </row>
        <row r="56">
          <cell r="A56" t="str">
            <v>670</v>
          </cell>
          <cell r="C56" t="str">
            <v>670 Outdoor_Fishing</v>
          </cell>
          <cell r="D56" t="str">
            <v>Nonfood</v>
          </cell>
          <cell r="E56" t="str">
            <v>masterdatanonfood@sallinggroup.com</v>
          </cell>
          <cell r="F56"/>
          <cell r="G56" t="str">
            <v>COM-CM610</v>
          </cell>
          <cell r="H56" t="str">
            <v>goodsflowhome@sallinggroup.com</v>
          </cell>
        </row>
        <row r="57">
          <cell r="A57" t="str">
            <v>700</v>
          </cell>
          <cell r="C57" t="str">
            <v>700 Toys</v>
          </cell>
          <cell r="D57" t="str">
            <v>Nonfood</v>
          </cell>
          <cell r="E57" t="str">
            <v>masterdatanonfood@sallinggroup.com</v>
          </cell>
          <cell r="F57"/>
          <cell r="G57" t="str">
            <v>COM-CM700</v>
          </cell>
          <cell r="H57" t="str">
            <v>goodsflowtoys@sallinggroup.com</v>
          </cell>
        </row>
        <row r="58">
          <cell r="A58" t="str">
            <v>710</v>
          </cell>
          <cell r="C58" t="str">
            <v>710 Stationary</v>
          </cell>
          <cell r="D58" t="str">
            <v>Nonfood</v>
          </cell>
          <cell r="E58" t="str">
            <v>masterdatanonfood@sallinggroup.com</v>
          </cell>
          <cell r="F58"/>
          <cell r="G58" t="str">
            <v>COM-CM610</v>
          </cell>
          <cell r="H58" t="str">
            <v>goodsflowtoys@sallinggroup.com</v>
          </cell>
        </row>
        <row r="59">
          <cell r="A59" t="str">
            <v>720</v>
          </cell>
          <cell r="C59" t="str">
            <v>720 Batteries</v>
          </cell>
          <cell r="D59" t="str">
            <v>Nonfood</v>
          </cell>
          <cell r="E59" t="str">
            <v>masterdatanonfood@sallinggroup.com</v>
          </cell>
          <cell r="F59"/>
          <cell r="G59" t="str">
            <v>COM-CM620</v>
          </cell>
          <cell r="H59" t="str">
            <v>goodsflowhome@sallinggroup.com</v>
          </cell>
        </row>
        <row r="60">
          <cell r="A60" t="str">
            <v>730</v>
          </cell>
          <cell r="C60" t="str">
            <v>730 Books</v>
          </cell>
          <cell r="D60" t="str">
            <v>Nonfood</v>
          </cell>
          <cell r="E60" t="str">
            <v>masterdatanonfood@sallinggroup.com</v>
          </cell>
          <cell r="F60"/>
          <cell r="G60" t="str">
            <v>COM-CM610</v>
          </cell>
          <cell r="H60" t="str">
            <v>goodsflowhome@sallinggroup.com</v>
          </cell>
        </row>
        <row r="61">
          <cell r="A61" t="str">
            <v>740</v>
          </cell>
          <cell r="C61" t="str">
            <v>740 Electronic Appl.</v>
          </cell>
          <cell r="D61" t="str">
            <v>Nonfood</v>
          </cell>
          <cell r="E61" t="str">
            <v>masterdatanonfood@sallinggroup.com</v>
          </cell>
          <cell r="F61"/>
          <cell r="G61" t="str">
            <v>COM-CM740</v>
          </cell>
          <cell r="H61" t="str">
            <v>goodsflowelectronics@sallinggroup.com</v>
          </cell>
        </row>
        <row r="62">
          <cell r="A62" t="str">
            <v>750</v>
          </cell>
          <cell r="C62" t="str">
            <v>750 Loyalty programs</v>
          </cell>
          <cell r="D62" t="str">
            <v>Nonfood</v>
          </cell>
          <cell r="E62" t="str">
            <v>masterdatanonfood@sallinggroup.com</v>
          </cell>
          <cell r="F62"/>
          <cell r="G62" t="str">
            <v>COM-COHL</v>
          </cell>
          <cell r="H62" t="str">
            <v>pernille.holbech.hansen@sallinggroup.com</v>
          </cell>
        </row>
        <row r="63">
          <cell r="A63" t="str">
            <v>800</v>
          </cell>
          <cell r="C63" t="str">
            <v>800 Menswear</v>
          </cell>
          <cell r="D63" t="str">
            <v>Textile</v>
          </cell>
          <cell r="E63" t="str">
            <v>masterdatatextil@sallinggroup.com</v>
          </cell>
          <cell r="F63"/>
          <cell r="G63" t="str">
            <v>COM-CM840</v>
          </cell>
          <cell r="H63" t="str">
            <v>vareflow@sallinggroup.com; vareflowtextil@sallinggroup.com</v>
          </cell>
        </row>
        <row r="64">
          <cell r="A64" t="str">
            <v>810</v>
          </cell>
          <cell r="C64" t="str">
            <v>810 Ladieswear</v>
          </cell>
          <cell r="D64" t="str">
            <v>Textile</v>
          </cell>
          <cell r="E64" t="str">
            <v>masterdatatextil@sallinggroup.com</v>
          </cell>
          <cell r="F64"/>
          <cell r="G64" t="str">
            <v>COM-CM810</v>
          </cell>
          <cell r="H64" t="str">
            <v>vareflow@sallinggroup.com; vareflowtextil@sallinggroup.com</v>
          </cell>
        </row>
        <row r="65">
          <cell r="A65" t="str">
            <v>820</v>
          </cell>
          <cell r="C65" t="str">
            <v>820 Childrenswear</v>
          </cell>
          <cell r="D65" t="str">
            <v>Textile</v>
          </cell>
          <cell r="E65" t="str">
            <v>masterdatatextil@sallinggroup.com</v>
          </cell>
          <cell r="F65"/>
          <cell r="G65" t="str">
            <v>COM-CM820</v>
          </cell>
          <cell r="H65" t="str">
            <v>vareflow@sallinggroup.com; vareflowtextil@sallinggroup.com</v>
          </cell>
        </row>
        <row r="66">
          <cell r="A66" t="str">
            <v>830</v>
          </cell>
          <cell r="C66" t="str">
            <v>830 Underwear</v>
          </cell>
          <cell r="D66" t="str">
            <v>Textile</v>
          </cell>
          <cell r="E66" t="str">
            <v>masterdatatextil@sallinggroup.com</v>
          </cell>
          <cell r="F66"/>
          <cell r="G66" t="str">
            <v>COM-CM830</v>
          </cell>
          <cell r="H66" t="str">
            <v>vareflow@sallinggroup.com; vareflowtextil@sallinggroup.com</v>
          </cell>
        </row>
        <row r="67">
          <cell r="A67" t="str">
            <v>850</v>
          </cell>
          <cell r="C67" t="str">
            <v>850 Shoes</v>
          </cell>
          <cell r="D67" t="str">
            <v>Textile</v>
          </cell>
          <cell r="E67" t="str">
            <v>masterdatatextil@sallinggroup.com</v>
          </cell>
          <cell r="F67"/>
          <cell r="G67" t="str">
            <v>COM-CM850</v>
          </cell>
          <cell r="H67" t="str">
            <v>vareflow@sallinggroup.com; vareflowtextil@sallinggroup.com</v>
          </cell>
        </row>
        <row r="68">
          <cell r="A68" t="str">
            <v>860</v>
          </cell>
          <cell r="C68" t="str">
            <v>860 Accessories</v>
          </cell>
          <cell r="D68" t="str">
            <v>Textile</v>
          </cell>
          <cell r="E68" t="str">
            <v>masterdatatextil@sallinggroup.com</v>
          </cell>
          <cell r="F68"/>
          <cell r="G68" t="str">
            <v>COM-CM860</v>
          </cell>
          <cell r="H68" t="str">
            <v>vareflow@sallinggroup.com; vareflowtextil@sallinggroup.com</v>
          </cell>
        </row>
        <row r="69">
          <cell r="A69" t="str">
            <v>870</v>
          </cell>
          <cell r="C69" t="str">
            <v>870 Starbucks</v>
          </cell>
          <cell r="D69" t="str">
            <v>Freshfood</v>
          </cell>
          <cell r="E69" t="str">
            <v>masterdatafreshfood@sallinggroup.com</v>
          </cell>
          <cell r="F69"/>
          <cell r="H69" t="str">
            <v>VF-FRESHFOOD@dscloud.onmicrosoft.com</v>
          </cell>
        </row>
        <row r="70">
          <cell r="A70" t="str">
            <v>880</v>
          </cell>
          <cell r="C70" t="str">
            <v>880 Carls Jr</v>
          </cell>
          <cell r="D70" t="str">
            <v>Freshfood</v>
          </cell>
          <cell r="E70" t="str">
            <v>masterdatafreshfood@sallinggroup.com</v>
          </cell>
          <cell r="F70"/>
          <cell r="H70" t="str">
            <v>VF-FRESHFOOD@dscloud.onmicrosoft.com</v>
          </cell>
        </row>
        <row r="71">
          <cell r="A71" t="str">
            <v>900</v>
          </cell>
          <cell r="C71" t="str">
            <v>900 Administrative</v>
          </cell>
          <cell r="D71" t="str">
            <v>Nonfood</v>
          </cell>
          <cell r="E71" t="str">
            <v>masterdata.ssc.gen@sallinggroup.com</v>
          </cell>
          <cell r="F71"/>
          <cell r="G71"/>
          <cell r="H71" t="str">
            <v>gnfr@sallinggroup.com</v>
          </cell>
        </row>
        <row r="72">
          <cell r="A72" t="str">
            <v>999</v>
          </cell>
          <cell r="C72" t="str">
            <v>999 Multiple PGR</v>
          </cell>
          <cell r="D72" t="str">
            <v>Commercial</v>
          </cell>
          <cell r="F72"/>
          <cell r="G72"/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4">
    <pageSetUpPr fitToPage="1"/>
  </sheetPr>
  <dimension ref="A1:AJ195"/>
  <sheetViews>
    <sheetView tabSelected="1" zoomScale="80" zoomScaleNormal="80" workbookViewId="0">
      <pane xSplit="4" ySplit="12" topLeftCell="E13" activePane="bottomRight" state="frozen"/>
      <selection activeCell="E4" sqref="E4"/>
      <selection pane="topRight" activeCell="E4" sqref="E4"/>
      <selection pane="bottomLeft" activeCell="E4" sqref="E4"/>
      <selection pane="bottomRight" activeCell="B17" sqref="B17"/>
    </sheetView>
  </sheetViews>
  <sheetFormatPr defaultColWidth="9.140625" defaultRowHeight="15" x14ac:dyDescent="0.25"/>
  <cols>
    <col min="1" max="1" width="26.140625" customWidth="1"/>
    <col min="2" max="2" width="30.7109375" customWidth="1"/>
    <col min="3" max="3" width="23.7109375" customWidth="1"/>
    <col min="4" max="4" width="22.140625" customWidth="1"/>
    <col min="5" max="13" width="12.85546875" customWidth="1"/>
    <col min="14" max="20" width="14.7109375" customWidth="1"/>
    <col min="21" max="21" width="12.85546875" customWidth="1"/>
    <col min="22" max="25" width="9.140625" style="36" customWidth="1"/>
    <col min="27" max="34" width="9.140625" customWidth="1"/>
  </cols>
  <sheetData>
    <row r="1" spans="1:36" ht="27" customHeight="1" x14ac:dyDescent="0.25">
      <c r="A1" s="200"/>
      <c r="B1" s="201"/>
      <c r="C1" s="155"/>
      <c r="D1" s="28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36" ht="23.25" x14ac:dyDescent="0.35">
      <c r="A2" s="25"/>
      <c r="B2" s="2"/>
      <c r="C2" s="2"/>
      <c r="D2" s="2"/>
      <c r="E2" s="31"/>
      <c r="F2" s="31"/>
      <c r="G2" s="31"/>
      <c r="H2" s="31"/>
      <c r="I2" s="31"/>
      <c r="J2" s="31"/>
      <c r="K2" s="31"/>
      <c r="L2" s="31"/>
      <c r="M2" s="31"/>
      <c r="N2" s="36"/>
      <c r="O2" s="36"/>
      <c r="P2" s="36"/>
      <c r="Q2" s="36"/>
      <c r="R2" s="36"/>
      <c r="S2" s="36"/>
      <c r="T2" s="36"/>
      <c r="U2" s="36"/>
      <c r="Z2" s="36"/>
    </row>
    <row r="3" spans="1:36" ht="15.75" x14ac:dyDescent="0.25">
      <c r="A3" s="2"/>
      <c r="B3" s="2"/>
      <c r="C3" s="2"/>
      <c r="D3" s="2"/>
      <c r="E3" s="32"/>
      <c r="F3" s="32"/>
      <c r="G3" s="32"/>
      <c r="H3" s="32"/>
      <c r="I3" s="32"/>
      <c r="J3" s="32"/>
      <c r="K3" s="32"/>
      <c r="L3" s="32"/>
      <c r="M3" s="32"/>
      <c r="N3" s="36"/>
      <c r="O3" s="36"/>
      <c r="P3" s="36"/>
      <c r="Q3" s="36"/>
      <c r="R3" s="36"/>
      <c r="S3" s="36"/>
      <c r="T3" s="36"/>
      <c r="U3" s="36"/>
      <c r="Z3" s="36"/>
    </row>
    <row r="4" spans="1:36" ht="15.75" x14ac:dyDescent="0.25">
      <c r="A4" s="26"/>
      <c r="B4" s="30" t="b">
        <v>1</v>
      </c>
      <c r="C4" s="30"/>
      <c r="D4" s="26"/>
      <c r="E4" s="33"/>
      <c r="F4" s="33"/>
      <c r="G4" s="32"/>
      <c r="H4" s="32"/>
      <c r="I4" s="32"/>
      <c r="J4" s="32"/>
      <c r="K4" s="32"/>
      <c r="L4" s="32"/>
      <c r="M4" s="32"/>
      <c r="N4" s="36"/>
      <c r="O4" s="36"/>
      <c r="P4" s="36"/>
      <c r="Q4" s="36"/>
      <c r="R4" s="36"/>
      <c r="S4" s="36"/>
      <c r="T4" s="36"/>
      <c r="U4" s="36"/>
      <c r="Z4" s="36"/>
    </row>
    <row r="5" spans="1:36" ht="15.75" x14ac:dyDescent="0.25">
      <c r="A5" s="26"/>
      <c r="B5" s="30" t="b">
        <v>1</v>
      </c>
      <c r="C5" s="30"/>
      <c r="D5" s="26"/>
      <c r="E5" s="31"/>
      <c r="F5" s="31"/>
      <c r="G5" s="32"/>
      <c r="H5" s="32"/>
      <c r="I5" s="32"/>
      <c r="J5" s="32"/>
      <c r="K5" s="32"/>
      <c r="L5" s="32"/>
      <c r="M5" s="32"/>
      <c r="N5" s="36"/>
      <c r="O5" s="36"/>
      <c r="P5" s="36"/>
      <c r="Q5" s="36"/>
      <c r="R5" s="36"/>
      <c r="S5" s="36"/>
      <c r="T5" s="36"/>
      <c r="U5" s="36"/>
      <c r="Z5" s="36"/>
    </row>
    <row r="6" spans="1:36" ht="15.75" x14ac:dyDescent="0.25">
      <c r="A6" s="26"/>
      <c r="B6" s="30" t="b">
        <v>1</v>
      </c>
      <c r="C6" s="30"/>
      <c r="E6" s="31"/>
      <c r="F6" s="31"/>
      <c r="G6" s="32"/>
      <c r="H6" s="32"/>
      <c r="I6" s="32"/>
      <c r="J6" s="32"/>
      <c r="K6" s="32"/>
      <c r="L6" s="32"/>
      <c r="M6" s="32"/>
      <c r="N6" s="36"/>
      <c r="O6" s="36"/>
      <c r="P6" s="36"/>
      <c r="Q6" s="36"/>
      <c r="R6" s="36"/>
      <c r="S6" s="36"/>
      <c r="T6" s="36"/>
      <c r="U6" s="36"/>
      <c r="Z6" s="36"/>
    </row>
    <row r="7" spans="1:36" ht="15.75" x14ac:dyDescent="0.25">
      <c r="A7" s="26"/>
      <c r="B7" s="30" t="b">
        <v>1</v>
      </c>
      <c r="C7" s="30"/>
      <c r="D7" s="28"/>
      <c r="E7" s="31"/>
      <c r="F7" s="31"/>
      <c r="G7" s="32"/>
      <c r="H7" s="32"/>
      <c r="I7" s="32"/>
      <c r="J7" s="32"/>
      <c r="K7" s="32"/>
      <c r="L7" s="32"/>
      <c r="M7" s="32"/>
      <c r="N7" s="36"/>
      <c r="O7" s="36"/>
      <c r="P7" s="36"/>
      <c r="Q7" s="36"/>
      <c r="R7" s="36"/>
      <c r="S7" s="36"/>
      <c r="T7" s="36"/>
      <c r="U7" s="36"/>
      <c r="Z7" s="36"/>
    </row>
    <row r="8" spans="1:36" ht="15.75" x14ac:dyDescent="0.25">
      <c r="A8" s="26"/>
      <c r="B8" s="30" t="b">
        <v>1</v>
      </c>
      <c r="C8" s="30"/>
      <c r="D8" s="28"/>
      <c r="E8" s="59" t="s">
        <v>50</v>
      </c>
      <c r="F8" s="59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</row>
    <row r="9" spans="1:36" ht="15.75" x14ac:dyDescent="0.25">
      <c r="A9" s="26"/>
      <c r="B9" s="30" t="b">
        <v>1</v>
      </c>
      <c r="C9" s="30"/>
      <c r="D9" s="28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</row>
    <row r="10" spans="1:36" s="36" customFormat="1" ht="15.75" thickBot="1" x14ac:dyDescent="0.3">
      <c r="A10" s="29">
        <f>COUNTA(A13:A195)</f>
        <v>0</v>
      </c>
      <c r="B10" s="48"/>
      <c r="C10" s="48"/>
      <c r="D10" s="4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</row>
    <row r="11" spans="1:36" ht="18.75" x14ac:dyDescent="0.3">
      <c r="A11" s="202" t="s">
        <v>60</v>
      </c>
      <c r="B11" s="203"/>
      <c r="C11" s="203"/>
      <c r="D11" s="204"/>
      <c r="E11" s="205" t="s">
        <v>515</v>
      </c>
      <c r="F11" s="206"/>
      <c r="G11" s="207"/>
      <c r="H11" s="207"/>
      <c r="I11" s="207"/>
      <c r="J11" s="208"/>
      <c r="K11" s="208"/>
      <c r="L11" s="209"/>
      <c r="M11" s="210" t="s">
        <v>516</v>
      </c>
      <c r="N11" s="211"/>
      <c r="O11" s="211"/>
      <c r="P11" s="211"/>
      <c r="Q11" s="211"/>
      <c r="R11" s="211"/>
      <c r="S11" s="211"/>
      <c r="T11" s="211"/>
      <c r="U11" s="212"/>
    </row>
    <row r="12" spans="1:36" ht="60" x14ac:dyDescent="0.25">
      <c r="A12" s="3" t="s">
        <v>503</v>
      </c>
      <c r="B12" s="9" t="s">
        <v>55</v>
      </c>
      <c r="C12" s="9" t="s">
        <v>507</v>
      </c>
      <c r="D12" s="104" t="s">
        <v>66</v>
      </c>
      <c r="E12" s="78" t="s">
        <v>500</v>
      </c>
      <c r="F12" s="79" t="s">
        <v>514</v>
      </c>
      <c r="G12" s="79" t="s">
        <v>511</v>
      </c>
      <c r="H12" s="164" t="s">
        <v>512</v>
      </c>
      <c r="I12" s="164" t="s">
        <v>513</v>
      </c>
      <c r="J12" s="195" t="s">
        <v>501</v>
      </c>
      <c r="K12" s="198" t="s">
        <v>541</v>
      </c>
      <c r="L12" s="199" t="s">
        <v>542</v>
      </c>
      <c r="M12" s="170" t="s">
        <v>517</v>
      </c>
      <c r="N12" s="167" t="s">
        <v>518</v>
      </c>
      <c r="O12" s="168" t="s">
        <v>519</v>
      </c>
      <c r="P12" s="168" t="s">
        <v>520</v>
      </c>
      <c r="Q12" s="169" t="s">
        <v>521</v>
      </c>
      <c r="R12" s="169" t="s">
        <v>522</v>
      </c>
      <c r="S12" s="174" t="s">
        <v>524</v>
      </c>
      <c r="T12" s="174" t="s">
        <v>525</v>
      </c>
      <c r="U12" s="171" t="s">
        <v>459</v>
      </c>
    </row>
    <row r="13" spans="1:36" ht="15" customHeight="1" x14ac:dyDescent="0.25">
      <c r="A13" s="85"/>
      <c r="B13" s="86"/>
      <c r="C13" s="156"/>
      <c r="D13" s="90"/>
      <c r="E13" s="93"/>
      <c r="F13" s="162"/>
      <c r="G13" s="120"/>
      <c r="H13" s="120"/>
      <c r="I13" s="120"/>
      <c r="J13" s="196"/>
      <c r="K13" s="196"/>
      <c r="L13" s="172"/>
      <c r="M13" s="93"/>
      <c r="N13" s="60"/>
      <c r="O13" s="165"/>
      <c r="P13" s="165"/>
      <c r="Q13" s="165"/>
      <c r="R13" s="165"/>
      <c r="S13" s="165"/>
      <c r="T13" s="165"/>
      <c r="U13" s="95"/>
    </row>
    <row r="14" spans="1:36" ht="15" customHeight="1" x14ac:dyDescent="0.25">
      <c r="A14" s="85"/>
      <c r="B14" s="86"/>
      <c r="C14" s="156"/>
      <c r="D14" s="90"/>
      <c r="E14" s="93"/>
      <c r="F14" s="162"/>
      <c r="G14" s="120"/>
      <c r="H14" s="120"/>
      <c r="I14" s="120"/>
      <c r="J14" s="196"/>
      <c r="K14" s="196"/>
      <c r="L14" s="172"/>
      <c r="M14" s="93"/>
      <c r="N14" s="60"/>
      <c r="O14" s="165"/>
      <c r="P14" s="165"/>
      <c r="Q14" s="165"/>
      <c r="R14" s="165"/>
      <c r="S14" s="165"/>
      <c r="T14" s="165"/>
      <c r="U14" s="95"/>
    </row>
    <row r="15" spans="1:36" ht="15" customHeight="1" x14ac:dyDescent="0.25">
      <c r="A15" s="85"/>
      <c r="B15" s="86"/>
      <c r="C15" s="156"/>
      <c r="D15" s="90"/>
      <c r="E15" s="93"/>
      <c r="F15" s="162"/>
      <c r="G15" s="120"/>
      <c r="H15" s="120"/>
      <c r="I15" s="120"/>
      <c r="J15" s="196"/>
      <c r="K15" s="196"/>
      <c r="L15" s="172"/>
      <c r="M15" s="93"/>
      <c r="N15" s="60"/>
      <c r="O15" s="165"/>
      <c r="P15" s="165"/>
      <c r="Q15" s="165"/>
      <c r="R15" s="165"/>
      <c r="S15" s="165"/>
      <c r="T15" s="165"/>
      <c r="U15" s="95"/>
    </row>
    <row r="16" spans="1:36" ht="15" customHeight="1" x14ac:dyDescent="0.25">
      <c r="A16" s="85"/>
      <c r="B16" s="86"/>
      <c r="C16" s="156"/>
      <c r="D16" s="90"/>
      <c r="E16" s="93"/>
      <c r="F16" s="162"/>
      <c r="G16" s="120"/>
      <c r="H16" s="120"/>
      <c r="I16" s="120"/>
      <c r="J16" s="196"/>
      <c r="K16" s="196"/>
      <c r="L16" s="172"/>
      <c r="M16" s="93"/>
      <c r="N16" s="60"/>
      <c r="O16" s="165"/>
      <c r="P16" s="165"/>
      <c r="Q16" s="165"/>
      <c r="R16" s="165"/>
      <c r="S16" s="165"/>
      <c r="T16" s="165"/>
      <c r="U16" s="95"/>
    </row>
    <row r="17" spans="1:21" ht="15" customHeight="1" x14ac:dyDescent="0.25">
      <c r="A17" s="85"/>
      <c r="B17" s="86"/>
      <c r="C17" s="156"/>
      <c r="D17" s="90"/>
      <c r="E17" s="93"/>
      <c r="F17" s="162"/>
      <c r="G17" s="120"/>
      <c r="H17" s="120"/>
      <c r="I17" s="120"/>
      <c r="J17" s="196"/>
      <c r="K17" s="196"/>
      <c r="L17" s="172"/>
      <c r="M17" s="93"/>
      <c r="N17" s="60"/>
      <c r="O17" s="165"/>
      <c r="P17" s="165"/>
      <c r="Q17" s="165"/>
      <c r="R17" s="165"/>
      <c r="S17" s="165"/>
      <c r="T17" s="165"/>
      <c r="U17" s="95"/>
    </row>
    <row r="18" spans="1:21" ht="15" customHeight="1" x14ac:dyDescent="0.25">
      <c r="A18" s="85"/>
      <c r="B18" s="86"/>
      <c r="C18" s="156"/>
      <c r="D18" s="90"/>
      <c r="E18" s="93"/>
      <c r="F18" s="162"/>
      <c r="G18" s="120"/>
      <c r="H18" s="120"/>
      <c r="I18" s="120"/>
      <c r="J18" s="196"/>
      <c r="K18" s="196"/>
      <c r="L18" s="172"/>
      <c r="M18" s="93"/>
      <c r="N18" s="60"/>
      <c r="O18" s="165"/>
      <c r="P18" s="165"/>
      <c r="Q18" s="165"/>
      <c r="R18" s="165"/>
      <c r="S18" s="165"/>
      <c r="T18" s="165"/>
      <c r="U18" s="95"/>
    </row>
    <row r="19" spans="1:21" ht="15" customHeight="1" x14ac:dyDescent="0.25">
      <c r="A19" s="85"/>
      <c r="B19" s="86"/>
      <c r="C19" s="156"/>
      <c r="D19" s="90"/>
      <c r="E19" s="93"/>
      <c r="F19" s="162"/>
      <c r="G19" s="120"/>
      <c r="H19" s="120"/>
      <c r="I19" s="120"/>
      <c r="J19" s="196"/>
      <c r="K19" s="196"/>
      <c r="L19" s="172"/>
      <c r="M19" s="93"/>
      <c r="N19" s="60"/>
      <c r="O19" s="165"/>
      <c r="P19" s="165"/>
      <c r="Q19" s="165"/>
      <c r="R19" s="165"/>
      <c r="S19" s="165"/>
      <c r="T19" s="165"/>
      <c r="U19" s="95"/>
    </row>
    <row r="20" spans="1:21" ht="15" customHeight="1" x14ac:dyDescent="0.25">
      <c r="A20" s="85"/>
      <c r="B20" s="86"/>
      <c r="C20" s="156"/>
      <c r="D20" s="90"/>
      <c r="E20" s="93"/>
      <c r="F20" s="162"/>
      <c r="G20" s="120"/>
      <c r="H20" s="120"/>
      <c r="I20" s="120"/>
      <c r="J20" s="196"/>
      <c r="K20" s="196"/>
      <c r="L20" s="172"/>
      <c r="M20" s="93"/>
      <c r="N20" s="60"/>
      <c r="O20" s="165"/>
      <c r="P20" s="165"/>
      <c r="Q20" s="165"/>
      <c r="R20" s="165"/>
      <c r="S20" s="165"/>
      <c r="T20" s="165"/>
      <c r="U20" s="95"/>
    </row>
    <row r="21" spans="1:21" ht="15" customHeight="1" x14ac:dyDescent="0.25">
      <c r="A21" s="85"/>
      <c r="B21" s="86"/>
      <c r="C21" s="156"/>
      <c r="D21" s="90"/>
      <c r="E21" s="93"/>
      <c r="F21" s="162"/>
      <c r="G21" s="120"/>
      <c r="H21" s="120"/>
      <c r="I21" s="120"/>
      <c r="J21" s="196"/>
      <c r="K21" s="196"/>
      <c r="L21" s="172"/>
      <c r="M21" s="93"/>
      <c r="N21" s="60"/>
      <c r="O21" s="165"/>
      <c r="P21" s="165"/>
      <c r="Q21" s="165"/>
      <c r="R21" s="165"/>
      <c r="S21" s="165"/>
      <c r="T21" s="165"/>
      <c r="U21" s="95"/>
    </row>
    <row r="22" spans="1:21" ht="15" customHeight="1" x14ac:dyDescent="0.25">
      <c r="A22" s="85"/>
      <c r="B22" s="86"/>
      <c r="C22" s="156"/>
      <c r="D22" s="90"/>
      <c r="E22" s="93"/>
      <c r="F22" s="162"/>
      <c r="G22" s="120"/>
      <c r="H22" s="120"/>
      <c r="I22" s="120"/>
      <c r="J22" s="196"/>
      <c r="K22" s="196"/>
      <c r="L22" s="172"/>
      <c r="M22" s="93"/>
      <c r="N22" s="60"/>
      <c r="O22" s="165"/>
      <c r="P22" s="165"/>
      <c r="Q22" s="165"/>
      <c r="R22" s="165"/>
      <c r="S22" s="165"/>
      <c r="T22" s="165"/>
      <c r="U22" s="95"/>
    </row>
    <row r="23" spans="1:21" ht="15" customHeight="1" x14ac:dyDescent="0.25">
      <c r="A23" s="85"/>
      <c r="B23" s="86"/>
      <c r="C23" s="156"/>
      <c r="D23" s="90"/>
      <c r="E23" s="93"/>
      <c r="F23" s="162"/>
      <c r="G23" s="120"/>
      <c r="H23" s="120"/>
      <c r="I23" s="120"/>
      <c r="J23" s="196"/>
      <c r="K23" s="196"/>
      <c r="L23" s="172"/>
      <c r="M23" s="93"/>
      <c r="N23" s="60"/>
      <c r="O23" s="165"/>
      <c r="P23" s="165"/>
      <c r="Q23" s="165"/>
      <c r="R23" s="165"/>
      <c r="S23" s="165"/>
      <c r="T23" s="165"/>
      <c r="U23" s="95"/>
    </row>
    <row r="24" spans="1:21" ht="15" customHeight="1" x14ac:dyDescent="0.25">
      <c r="A24" s="85"/>
      <c r="B24" s="86"/>
      <c r="C24" s="156"/>
      <c r="D24" s="90"/>
      <c r="E24" s="93"/>
      <c r="F24" s="162"/>
      <c r="G24" s="120"/>
      <c r="H24" s="120"/>
      <c r="I24" s="120"/>
      <c r="J24" s="196"/>
      <c r="K24" s="196"/>
      <c r="L24" s="172"/>
      <c r="M24" s="93"/>
      <c r="N24" s="60"/>
      <c r="O24" s="165"/>
      <c r="P24" s="165"/>
      <c r="Q24" s="165"/>
      <c r="R24" s="165"/>
      <c r="S24" s="165"/>
      <c r="T24" s="165"/>
      <c r="U24" s="95"/>
    </row>
    <row r="25" spans="1:21" ht="15" customHeight="1" x14ac:dyDescent="0.25">
      <c r="A25" s="85"/>
      <c r="B25" s="86"/>
      <c r="C25" s="156"/>
      <c r="D25" s="90"/>
      <c r="E25" s="93"/>
      <c r="F25" s="162"/>
      <c r="G25" s="120"/>
      <c r="H25" s="120"/>
      <c r="I25" s="120"/>
      <c r="J25" s="196"/>
      <c r="K25" s="196"/>
      <c r="L25" s="172"/>
      <c r="M25" s="93"/>
      <c r="N25" s="60"/>
      <c r="O25" s="165"/>
      <c r="P25" s="165"/>
      <c r="Q25" s="165"/>
      <c r="R25" s="165"/>
      <c r="S25" s="165"/>
      <c r="T25" s="165"/>
      <c r="U25" s="95"/>
    </row>
    <row r="26" spans="1:21" ht="15" customHeight="1" x14ac:dyDescent="0.25">
      <c r="A26" s="85"/>
      <c r="B26" s="86"/>
      <c r="C26" s="156"/>
      <c r="D26" s="90"/>
      <c r="E26" s="93"/>
      <c r="F26" s="162"/>
      <c r="G26" s="120"/>
      <c r="H26" s="120"/>
      <c r="I26" s="120"/>
      <c r="J26" s="196"/>
      <c r="K26" s="196"/>
      <c r="L26" s="172"/>
      <c r="M26" s="93"/>
      <c r="N26" s="60"/>
      <c r="O26" s="165"/>
      <c r="P26" s="165"/>
      <c r="Q26" s="165"/>
      <c r="R26" s="165"/>
      <c r="S26" s="165"/>
      <c r="T26" s="165"/>
      <c r="U26" s="95"/>
    </row>
    <row r="27" spans="1:21" ht="15" customHeight="1" x14ac:dyDescent="0.25">
      <c r="A27" s="85"/>
      <c r="B27" s="86"/>
      <c r="C27" s="156"/>
      <c r="D27" s="90"/>
      <c r="E27" s="93"/>
      <c r="F27" s="162"/>
      <c r="G27" s="120"/>
      <c r="H27" s="120"/>
      <c r="I27" s="120"/>
      <c r="J27" s="196"/>
      <c r="K27" s="196"/>
      <c r="L27" s="172"/>
      <c r="M27" s="93"/>
      <c r="N27" s="60"/>
      <c r="O27" s="165"/>
      <c r="P27" s="165"/>
      <c r="Q27" s="165"/>
      <c r="R27" s="165"/>
      <c r="S27" s="165"/>
      <c r="T27" s="165"/>
      <c r="U27" s="95"/>
    </row>
    <row r="28" spans="1:21" ht="15" customHeight="1" x14ac:dyDescent="0.25">
      <c r="A28" s="85"/>
      <c r="B28" s="86"/>
      <c r="C28" s="156"/>
      <c r="D28" s="90"/>
      <c r="E28" s="93"/>
      <c r="F28" s="162"/>
      <c r="G28" s="120"/>
      <c r="H28" s="120"/>
      <c r="I28" s="120"/>
      <c r="J28" s="196"/>
      <c r="K28" s="196"/>
      <c r="L28" s="172"/>
      <c r="M28" s="93"/>
      <c r="N28" s="60"/>
      <c r="O28" s="165"/>
      <c r="P28" s="165"/>
      <c r="Q28" s="165"/>
      <c r="R28" s="165"/>
      <c r="S28" s="165"/>
      <c r="T28" s="165"/>
      <c r="U28" s="95"/>
    </row>
    <row r="29" spans="1:21" ht="15" customHeight="1" x14ac:dyDescent="0.25">
      <c r="A29" s="85"/>
      <c r="B29" s="86"/>
      <c r="C29" s="156"/>
      <c r="D29" s="90"/>
      <c r="E29" s="93"/>
      <c r="F29" s="162"/>
      <c r="G29" s="120"/>
      <c r="H29" s="120"/>
      <c r="I29" s="120"/>
      <c r="J29" s="196"/>
      <c r="K29" s="196"/>
      <c r="L29" s="172"/>
      <c r="M29" s="93"/>
      <c r="N29" s="60"/>
      <c r="O29" s="165"/>
      <c r="P29" s="165"/>
      <c r="Q29" s="165"/>
      <c r="R29" s="165"/>
      <c r="S29" s="165"/>
      <c r="T29" s="165"/>
      <c r="U29" s="95"/>
    </row>
    <row r="30" spans="1:21" ht="15" customHeight="1" x14ac:dyDescent="0.25">
      <c r="A30" s="85"/>
      <c r="B30" s="86"/>
      <c r="C30" s="156"/>
      <c r="D30" s="90"/>
      <c r="E30" s="93"/>
      <c r="F30" s="162"/>
      <c r="G30" s="120"/>
      <c r="H30" s="120"/>
      <c r="I30" s="120"/>
      <c r="J30" s="196"/>
      <c r="K30" s="196"/>
      <c r="L30" s="172"/>
      <c r="M30" s="93"/>
      <c r="N30" s="60"/>
      <c r="O30" s="165"/>
      <c r="P30" s="165"/>
      <c r="Q30" s="165"/>
      <c r="R30" s="165"/>
      <c r="S30" s="165"/>
      <c r="T30" s="165"/>
      <c r="U30" s="95"/>
    </row>
    <row r="31" spans="1:21" ht="15" customHeight="1" x14ac:dyDescent="0.25">
      <c r="A31" s="85"/>
      <c r="B31" s="86"/>
      <c r="C31" s="156"/>
      <c r="D31" s="90"/>
      <c r="E31" s="93"/>
      <c r="F31" s="162"/>
      <c r="G31" s="120"/>
      <c r="H31" s="120"/>
      <c r="I31" s="120"/>
      <c r="J31" s="196"/>
      <c r="K31" s="196"/>
      <c r="L31" s="172"/>
      <c r="M31" s="93"/>
      <c r="N31" s="60"/>
      <c r="O31" s="165"/>
      <c r="P31" s="165"/>
      <c r="Q31" s="165"/>
      <c r="R31" s="165"/>
      <c r="S31" s="165"/>
      <c r="T31" s="165"/>
      <c r="U31" s="95"/>
    </row>
    <row r="32" spans="1:21" ht="15" customHeight="1" x14ac:dyDescent="0.25">
      <c r="A32" s="85"/>
      <c r="B32" s="86"/>
      <c r="C32" s="156"/>
      <c r="D32" s="90"/>
      <c r="E32" s="93"/>
      <c r="F32" s="162"/>
      <c r="G32" s="120"/>
      <c r="H32" s="120"/>
      <c r="I32" s="120"/>
      <c r="J32" s="196"/>
      <c r="K32" s="196"/>
      <c r="L32" s="172"/>
      <c r="M32" s="93"/>
      <c r="N32" s="60"/>
      <c r="O32" s="165"/>
      <c r="P32" s="165"/>
      <c r="Q32" s="165"/>
      <c r="R32" s="165"/>
      <c r="S32" s="165"/>
      <c r="T32" s="165"/>
      <c r="U32" s="95"/>
    </row>
    <row r="33" spans="1:21" ht="15" customHeight="1" x14ac:dyDescent="0.25">
      <c r="A33" s="85"/>
      <c r="B33" s="86"/>
      <c r="C33" s="156"/>
      <c r="D33" s="90"/>
      <c r="E33" s="93"/>
      <c r="F33" s="162"/>
      <c r="G33" s="120"/>
      <c r="H33" s="120"/>
      <c r="I33" s="120"/>
      <c r="J33" s="196"/>
      <c r="K33" s="196"/>
      <c r="L33" s="172"/>
      <c r="M33" s="93"/>
      <c r="N33" s="60"/>
      <c r="O33" s="165"/>
      <c r="P33" s="165"/>
      <c r="Q33" s="165"/>
      <c r="R33" s="165"/>
      <c r="S33" s="165"/>
      <c r="T33" s="165"/>
      <c r="U33" s="95"/>
    </row>
    <row r="34" spans="1:21" ht="15" customHeight="1" x14ac:dyDescent="0.25">
      <c r="A34" s="85"/>
      <c r="B34" s="86"/>
      <c r="C34" s="156"/>
      <c r="D34" s="90"/>
      <c r="E34" s="93"/>
      <c r="F34" s="162"/>
      <c r="G34" s="120"/>
      <c r="H34" s="120"/>
      <c r="I34" s="120"/>
      <c r="J34" s="196"/>
      <c r="K34" s="196"/>
      <c r="L34" s="172"/>
      <c r="M34" s="93"/>
      <c r="N34" s="60"/>
      <c r="O34" s="165"/>
      <c r="P34" s="165"/>
      <c r="Q34" s="165"/>
      <c r="R34" s="165"/>
      <c r="S34" s="165"/>
      <c r="T34" s="165"/>
      <c r="U34" s="95"/>
    </row>
    <row r="35" spans="1:21" ht="15" customHeight="1" x14ac:dyDescent="0.25">
      <c r="A35" s="85"/>
      <c r="B35" s="86"/>
      <c r="C35" s="156"/>
      <c r="D35" s="90"/>
      <c r="E35" s="93"/>
      <c r="F35" s="162"/>
      <c r="G35" s="120"/>
      <c r="H35" s="120"/>
      <c r="I35" s="120"/>
      <c r="J35" s="196"/>
      <c r="K35" s="196"/>
      <c r="L35" s="172"/>
      <c r="M35" s="93"/>
      <c r="N35" s="60"/>
      <c r="O35" s="165"/>
      <c r="P35" s="165"/>
      <c r="Q35" s="165"/>
      <c r="R35" s="165"/>
      <c r="S35" s="165"/>
      <c r="T35" s="165"/>
      <c r="U35" s="95"/>
    </row>
    <row r="36" spans="1:21" ht="15" customHeight="1" x14ac:dyDescent="0.25">
      <c r="A36" s="85"/>
      <c r="B36" s="86"/>
      <c r="C36" s="156"/>
      <c r="D36" s="90"/>
      <c r="E36" s="93"/>
      <c r="F36" s="162"/>
      <c r="G36" s="120"/>
      <c r="H36" s="120"/>
      <c r="I36" s="120"/>
      <c r="J36" s="196"/>
      <c r="K36" s="196"/>
      <c r="L36" s="172"/>
      <c r="M36" s="93"/>
      <c r="N36" s="60"/>
      <c r="O36" s="165"/>
      <c r="P36" s="165"/>
      <c r="Q36" s="165"/>
      <c r="R36" s="165"/>
      <c r="S36" s="165"/>
      <c r="T36" s="165"/>
      <c r="U36" s="95"/>
    </row>
    <row r="37" spans="1:21" ht="15" customHeight="1" x14ac:dyDescent="0.25">
      <c r="A37" s="85"/>
      <c r="B37" s="86"/>
      <c r="C37" s="156"/>
      <c r="D37" s="90"/>
      <c r="E37" s="93"/>
      <c r="F37" s="162"/>
      <c r="G37" s="120"/>
      <c r="H37" s="120"/>
      <c r="I37" s="120"/>
      <c r="J37" s="196"/>
      <c r="K37" s="196"/>
      <c r="L37" s="172"/>
      <c r="M37" s="93"/>
      <c r="N37" s="60"/>
      <c r="O37" s="165"/>
      <c r="P37" s="165"/>
      <c r="Q37" s="165"/>
      <c r="R37" s="165"/>
      <c r="S37" s="165"/>
      <c r="T37" s="165"/>
      <c r="U37" s="95"/>
    </row>
    <row r="38" spans="1:21" ht="15" customHeight="1" x14ac:dyDescent="0.25">
      <c r="A38" s="85"/>
      <c r="B38" s="86"/>
      <c r="C38" s="156"/>
      <c r="D38" s="90"/>
      <c r="E38" s="93"/>
      <c r="F38" s="162"/>
      <c r="G38" s="120"/>
      <c r="H38" s="120"/>
      <c r="I38" s="120"/>
      <c r="J38" s="196"/>
      <c r="K38" s="196"/>
      <c r="L38" s="172"/>
      <c r="M38" s="93"/>
      <c r="N38" s="60"/>
      <c r="O38" s="165"/>
      <c r="P38" s="165"/>
      <c r="Q38" s="165"/>
      <c r="R38" s="165"/>
      <c r="S38" s="165"/>
      <c r="T38" s="165"/>
      <c r="U38" s="95"/>
    </row>
    <row r="39" spans="1:21" ht="15" customHeight="1" x14ac:dyDescent="0.25">
      <c r="A39" s="85"/>
      <c r="B39" s="86"/>
      <c r="C39" s="156"/>
      <c r="D39" s="90"/>
      <c r="E39" s="93"/>
      <c r="F39" s="162"/>
      <c r="G39" s="120"/>
      <c r="H39" s="120"/>
      <c r="I39" s="120"/>
      <c r="J39" s="196"/>
      <c r="K39" s="196"/>
      <c r="L39" s="172"/>
      <c r="M39" s="93"/>
      <c r="N39" s="60"/>
      <c r="O39" s="165"/>
      <c r="P39" s="165"/>
      <c r="Q39" s="165"/>
      <c r="R39" s="165"/>
      <c r="S39" s="165"/>
      <c r="T39" s="165"/>
      <c r="U39" s="95"/>
    </row>
    <row r="40" spans="1:21" ht="15" customHeight="1" x14ac:dyDescent="0.25">
      <c r="A40" s="85"/>
      <c r="B40" s="86"/>
      <c r="C40" s="156"/>
      <c r="D40" s="90"/>
      <c r="E40" s="93"/>
      <c r="F40" s="162"/>
      <c r="G40" s="120"/>
      <c r="H40" s="120"/>
      <c r="I40" s="120"/>
      <c r="J40" s="196"/>
      <c r="K40" s="196"/>
      <c r="L40" s="172"/>
      <c r="M40" s="93"/>
      <c r="N40" s="60"/>
      <c r="O40" s="165"/>
      <c r="P40" s="165"/>
      <c r="Q40" s="165"/>
      <c r="R40" s="165"/>
      <c r="S40" s="165"/>
      <c r="T40" s="165"/>
      <c r="U40" s="95"/>
    </row>
    <row r="41" spans="1:21" ht="15" customHeight="1" x14ac:dyDescent="0.25">
      <c r="A41" s="85"/>
      <c r="B41" s="86"/>
      <c r="C41" s="156"/>
      <c r="D41" s="90"/>
      <c r="E41" s="93"/>
      <c r="F41" s="162"/>
      <c r="G41" s="120"/>
      <c r="H41" s="120"/>
      <c r="I41" s="120"/>
      <c r="J41" s="196"/>
      <c r="K41" s="196"/>
      <c r="L41" s="172"/>
      <c r="M41" s="93"/>
      <c r="N41" s="60"/>
      <c r="O41" s="165"/>
      <c r="P41" s="165"/>
      <c r="Q41" s="165"/>
      <c r="R41" s="165"/>
      <c r="S41" s="165"/>
      <c r="T41" s="165"/>
      <c r="U41" s="95"/>
    </row>
    <row r="42" spans="1:21" ht="15" customHeight="1" x14ac:dyDescent="0.25">
      <c r="A42" s="85"/>
      <c r="B42" s="86"/>
      <c r="C42" s="156"/>
      <c r="D42" s="90"/>
      <c r="E42" s="93"/>
      <c r="F42" s="162"/>
      <c r="G42" s="120"/>
      <c r="H42" s="120"/>
      <c r="I42" s="120"/>
      <c r="J42" s="196"/>
      <c r="K42" s="196"/>
      <c r="L42" s="172"/>
      <c r="M42" s="93"/>
      <c r="N42" s="60"/>
      <c r="O42" s="165"/>
      <c r="P42" s="165"/>
      <c r="Q42" s="165"/>
      <c r="R42" s="165"/>
      <c r="S42" s="165"/>
      <c r="T42" s="165"/>
      <c r="U42" s="95"/>
    </row>
    <row r="43" spans="1:21" ht="15" customHeight="1" x14ac:dyDescent="0.25">
      <c r="A43" s="85"/>
      <c r="B43" s="86"/>
      <c r="C43" s="156"/>
      <c r="D43" s="90"/>
      <c r="E43" s="93"/>
      <c r="F43" s="162"/>
      <c r="G43" s="120"/>
      <c r="H43" s="120"/>
      <c r="I43" s="120"/>
      <c r="J43" s="196"/>
      <c r="K43" s="196"/>
      <c r="L43" s="172"/>
      <c r="M43" s="93"/>
      <c r="N43" s="60"/>
      <c r="O43" s="165"/>
      <c r="P43" s="165"/>
      <c r="Q43" s="165"/>
      <c r="R43" s="165"/>
      <c r="S43" s="165"/>
      <c r="T43" s="165"/>
      <c r="U43" s="95"/>
    </row>
    <row r="44" spans="1:21" ht="15" customHeight="1" x14ac:dyDescent="0.25">
      <c r="A44" s="85"/>
      <c r="B44" s="86"/>
      <c r="C44" s="156"/>
      <c r="D44" s="90"/>
      <c r="E44" s="93"/>
      <c r="F44" s="162"/>
      <c r="G44" s="120"/>
      <c r="H44" s="120"/>
      <c r="I44" s="120"/>
      <c r="J44" s="196"/>
      <c r="K44" s="196"/>
      <c r="L44" s="172"/>
      <c r="M44" s="93"/>
      <c r="N44" s="60"/>
      <c r="O44" s="165"/>
      <c r="P44" s="165"/>
      <c r="Q44" s="165"/>
      <c r="R44" s="165"/>
      <c r="S44" s="165"/>
      <c r="T44" s="165"/>
      <c r="U44" s="95"/>
    </row>
    <row r="45" spans="1:21" ht="15" customHeight="1" x14ac:dyDescent="0.25">
      <c r="A45" s="85"/>
      <c r="B45" s="86"/>
      <c r="C45" s="156"/>
      <c r="D45" s="90"/>
      <c r="E45" s="93"/>
      <c r="F45" s="162"/>
      <c r="G45" s="120"/>
      <c r="H45" s="120"/>
      <c r="I45" s="120"/>
      <c r="J45" s="196"/>
      <c r="K45" s="196"/>
      <c r="L45" s="172"/>
      <c r="M45" s="93"/>
      <c r="N45" s="60"/>
      <c r="O45" s="165"/>
      <c r="P45" s="165"/>
      <c r="Q45" s="165"/>
      <c r="R45" s="165"/>
      <c r="S45" s="165"/>
      <c r="T45" s="165"/>
      <c r="U45" s="95"/>
    </row>
    <row r="46" spans="1:21" ht="15" customHeight="1" x14ac:dyDescent="0.25">
      <c r="A46" s="85"/>
      <c r="B46" s="86"/>
      <c r="C46" s="156"/>
      <c r="D46" s="90"/>
      <c r="E46" s="93"/>
      <c r="F46" s="162"/>
      <c r="G46" s="120"/>
      <c r="H46" s="120"/>
      <c r="I46" s="120"/>
      <c r="J46" s="196"/>
      <c r="K46" s="196"/>
      <c r="L46" s="172"/>
      <c r="M46" s="93"/>
      <c r="N46" s="60"/>
      <c r="O46" s="165"/>
      <c r="P46" s="165"/>
      <c r="Q46" s="165"/>
      <c r="R46" s="165"/>
      <c r="S46" s="165"/>
      <c r="T46" s="165"/>
      <c r="U46" s="95"/>
    </row>
    <row r="47" spans="1:21" ht="15" customHeight="1" x14ac:dyDescent="0.25">
      <c r="A47" s="85"/>
      <c r="B47" s="86"/>
      <c r="C47" s="156"/>
      <c r="D47" s="90"/>
      <c r="E47" s="93"/>
      <c r="F47" s="162"/>
      <c r="G47" s="120"/>
      <c r="H47" s="120"/>
      <c r="I47" s="120"/>
      <c r="J47" s="196"/>
      <c r="K47" s="196"/>
      <c r="L47" s="172"/>
      <c r="M47" s="93"/>
      <c r="N47" s="60"/>
      <c r="O47" s="165"/>
      <c r="P47" s="165"/>
      <c r="Q47" s="165"/>
      <c r="R47" s="165"/>
      <c r="S47" s="165"/>
      <c r="T47" s="165"/>
      <c r="U47" s="95"/>
    </row>
    <row r="48" spans="1:21" ht="15" customHeight="1" x14ac:dyDescent="0.25">
      <c r="A48" s="85"/>
      <c r="B48" s="86"/>
      <c r="C48" s="156"/>
      <c r="D48" s="90"/>
      <c r="E48" s="93"/>
      <c r="F48" s="162"/>
      <c r="G48" s="120"/>
      <c r="H48" s="120"/>
      <c r="I48" s="120"/>
      <c r="J48" s="196"/>
      <c r="K48" s="196"/>
      <c r="L48" s="172"/>
      <c r="M48" s="93"/>
      <c r="N48" s="60"/>
      <c r="O48" s="165"/>
      <c r="P48" s="165"/>
      <c r="Q48" s="165"/>
      <c r="R48" s="165"/>
      <c r="S48" s="165"/>
      <c r="T48" s="165"/>
      <c r="U48" s="95"/>
    </row>
    <row r="49" spans="1:21" ht="15" customHeight="1" x14ac:dyDescent="0.25">
      <c r="A49" s="85"/>
      <c r="B49" s="86"/>
      <c r="C49" s="156"/>
      <c r="D49" s="90"/>
      <c r="E49" s="93"/>
      <c r="F49" s="162"/>
      <c r="G49" s="120"/>
      <c r="H49" s="120"/>
      <c r="I49" s="120"/>
      <c r="J49" s="196"/>
      <c r="K49" s="196"/>
      <c r="L49" s="172"/>
      <c r="M49" s="93"/>
      <c r="N49" s="60"/>
      <c r="O49" s="165"/>
      <c r="P49" s="165"/>
      <c r="Q49" s="165"/>
      <c r="R49" s="165"/>
      <c r="S49" s="165"/>
      <c r="T49" s="165"/>
      <c r="U49" s="95"/>
    </row>
    <row r="50" spans="1:21" ht="15" customHeight="1" x14ac:dyDescent="0.25">
      <c r="A50" s="85"/>
      <c r="B50" s="86"/>
      <c r="C50" s="156"/>
      <c r="D50" s="90"/>
      <c r="E50" s="93"/>
      <c r="F50" s="162"/>
      <c r="G50" s="120"/>
      <c r="H50" s="120"/>
      <c r="I50" s="120"/>
      <c r="J50" s="196"/>
      <c r="K50" s="196"/>
      <c r="L50" s="172"/>
      <c r="M50" s="93"/>
      <c r="N50" s="60"/>
      <c r="O50" s="165"/>
      <c r="P50" s="165"/>
      <c r="Q50" s="165"/>
      <c r="R50" s="165"/>
      <c r="S50" s="165"/>
      <c r="T50" s="165"/>
      <c r="U50" s="95"/>
    </row>
    <row r="51" spans="1:21" ht="15" customHeight="1" x14ac:dyDescent="0.25">
      <c r="A51" s="85"/>
      <c r="B51" s="86"/>
      <c r="C51" s="156"/>
      <c r="D51" s="90"/>
      <c r="E51" s="93"/>
      <c r="F51" s="162"/>
      <c r="G51" s="120"/>
      <c r="H51" s="120"/>
      <c r="I51" s="120"/>
      <c r="J51" s="196"/>
      <c r="K51" s="196"/>
      <c r="L51" s="172"/>
      <c r="M51" s="93"/>
      <c r="N51" s="60"/>
      <c r="O51" s="165"/>
      <c r="P51" s="165"/>
      <c r="Q51" s="165"/>
      <c r="R51" s="165"/>
      <c r="S51" s="165"/>
      <c r="T51" s="165"/>
      <c r="U51" s="95"/>
    </row>
    <row r="52" spans="1:21" ht="15" customHeight="1" x14ac:dyDescent="0.25">
      <c r="A52" s="85"/>
      <c r="B52" s="86"/>
      <c r="C52" s="156"/>
      <c r="D52" s="90"/>
      <c r="E52" s="93"/>
      <c r="F52" s="162"/>
      <c r="G52" s="120"/>
      <c r="H52" s="120"/>
      <c r="I52" s="120"/>
      <c r="J52" s="196"/>
      <c r="K52" s="196"/>
      <c r="L52" s="172"/>
      <c r="M52" s="93"/>
      <c r="N52" s="60"/>
      <c r="O52" s="165"/>
      <c r="P52" s="165"/>
      <c r="Q52" s="165"/>
      <c r="R52" s="165"/>
      <c r="S52" s="165"/>
      <c r="T52" s="165"/>
      <c r="U52" s="95"/>
    </row>
    <row r="53" spans="1:21" ht="15" customHeight="1" x14ac:dyDescent="0.25">
      <c r="A53" s="85"/>
      <c r="B53" s="86"/>
      <c r="C53" s="156"/>
      <c r="D53" s="90"/>
      <c r="E53" s="93"/>
      <c r="F53" s="162"/>
      <c r="G53" s="120"/>
      <c r="H53" s="120"/>
      <c r="I53" s="120"/>
      <c r="J53" s="196"/>
      <c r="K53" s="196"/>
      <c r="L53" s="172"/>
      <c r="M53" s="93"/>
      <c r="N53" s="60"/>
      <c r="O53" s="165"/>
      <c r="P53" s="165"/>
      <c r="Q53" s="165"/>
      <c r="R53" s="165"/>
      <c r="S53" s="165"/>
      <c r="T53" s="165"/>
      <c r="U53" s="95"/>
    </row>
    <row r="54" spans="1:21" ht="15" customHeight="1" x14ac:dyDescent="0.25">
      <c r="A54" s="85"/>
      <c r="B54" s="86"/>
      <c r="C54" s="156"/>
      <c r="D54" s="90"/>
      <c r="E54" s="93"/>
      <c r="F54" s="162"/>
      <c r="G54" s="120"/>
      <c r="H54" s="120"/>
      <c r="I54" s="120"/>
      <c r="J54" s="196"/>
      <c r="K54" s="196"/>
      <c r="L54" s="172"/>
      <c r="M54" s="93"/>
      <c r="N54" s="60"/>
      <c r="O54" s="165"/>
      <c r="P54" s="165"/>
      <c r="Q54" s="165"/>
      <c r="R54" s="165"/>
      <c r="S54" s="165"/>
      <c r="T54" s="165"/>
      <c r="U54" s="95"/>
    </row>
    <row r="55" spans="1:21" ht="15" customHeight="1" x14ac:dyDescent="0.25">
      <c r="A55" s="85"/>
      <c r="B55" s="86"/>
      <c r="C55" s="156"/>
      <c r="D55" s="90"/>
      <c r="E55" s="93"/>
      <c r="F55" s="162"/>
      <c r="G55" s="120"/>
      <c r="H55" s="120"/>
      <c r="I55" s="120"/>
      <c r="J55" s="196"/>
      <c r="K55" s="196"/>
      <c r="L55" s="172"/>
      <c r="M55" s="93"/>
      <c r="N55" s="60"/>
      <c r="O55" s="165"/>
      <c r="P55" s="165"/>
      <c r="Q55" s="165"/>
      <c r="R55" s="165"/>
      <c r="S55" s="165"/>
      <c r="T55" s="165"/>
      <c r="U55" s="95"/>
    </row>
    <row r="56" spans="1:21" ht="15" customHeight="1" x14ac:dyDescent="0.25">
      <c r="A56" s="85"/>
      <c r="B56" s="86"/>
      <c r="C56" s="156"/>
      <c r="D56" s="90"/>
      <c r="E56" s="93"/>
      <c r="F56" s="162"/>
      <c r="G56" s="120"/>
      <c r="H56" s="120"/>
      <c r="I56" s="120"/>
      <c r="J56" s="196"/>
      <c r="K56" s="196"/>
      <c r="L56" s="172"/>
      <c r="M56" s="93"/>
      <c r="N56" s="60"/>
      <c r="O56" s="165"/>
      <c r="P56" s="165"/>
      <c r="Q56" s="165"/>
      <c r="R56" s="165"/>
      <c r="S56" s="165"/>
      <c r="T56" s="165"/>
      <c r="U56" s="95"/>
    </row>
    <row r="57" spans="1:21" ht="15" customHeight="1" x14ac:dyDescent="0.25">
      <c r="A57" s="85"/>
      <c r="B57" s="86"/>
      <c r="C57" s="156"/>
      <c r="D57" s="90"/>
      <c r="E57" s="93"/>
      <c r="F57" s="162"/>
      <c r="G57" s="120"/>
      <c r="H57" s="120"/>
      <c r="I57" s="120"/>
      <c r="J57" s="196"/>
      <c r="K57" s="196"/>
      <c r="L57" s="172"/>
      <c r="M57" s="93"/>
      <c r="N57" s="60"/>
      <c r="O57" s="165"/>
      <c r="P57" s="165"/>
      <c r="Q57" s="165"/>
      <c r="R57" s="165"/>
      <c r="S57" s="165"/>
      <c r="T57" s="165"/>
      <c r="U57" s="95"/>
    </row>
    <row r="58" spans="1:21" ht="15" customHeight="1" x14ac:dyDescent="0.25">
      <c r="A58" s="85"/>
      <c r="B58" s="86"/>
      <c r="C58" s="156"/>
      <c r="D58" s="90"/>
      <c r="E58" s="93"/>
      <c r="F58" s="162"/>
      <c r="G58" s="120"/>
      <c r="H58" s="120"/>
      <c r="I58" s="120"/>
      <c r="J58" s="196"/>
      <c r="K58" s="196"/>
      <c r="L58" s="172"/>
      <c r="M58" s="93"/>
      <c r="N58" s="60"/>
      <c r="O58" s="165"/>
      <c r="P58" s="165"/>
      <c r="Q58" s="165"/>
      <c r="R58" s="165"/>
      <c r="S58" s="165"/>
      <c r="T58" s="165"/>
      <c r="U58" s="95"/>
    </row>
    <row r="59" spans="1:21" ht="15" customHeight="1" x14ac:dyDescent="0.25">
      <c r="A59" s="85"/>
      <c r="B59" s="86"/>
      <c r="C59" s="156"/>
      <c r="D59" s="90"/>
      <c r="E59" s="93"/>
      <c r="F59" s="162"/>
      <c r="G59" s="120"/>
      <c r="H59" s="120"/>
      <c r="I59" s="120"/>
      <c r="J59" s="196"/>
      <c r="K59" s="196"/>
      <c r="L59" s="172"/>
      <c r="M59" s="93"/>
      <c r="N59" s="60"/>
      <c r="O59" s="165"/>
      <c r="P59" s="165"/>
      <c r="Q59" s="165"/>
      <c r="R59" s="165"/>
      <c r="S59" s="165"/>
      <c r="T59" s="165"/>
      <c r="U59" s="95"/>
    </row>
    <row r="60" spans="1:21" ht="15" customHeight="1" x14ac:dyDescent="0.25">
      <c r="A60" s="85"/>
      <c r="B60" s="86"/>
      <c r="C60" s="156"/>
      <c r="D60" s="90"/>
      <c r="E60" s="93"/>
      <c r="F60" s="162"/>
      <c r="G60" s="120"/>
      <c r="H60" s="120"/>
      <c r="I60" s="120"/>
      <c r="J60" s="196"/>
      <c r="K60" s="196"/>
      <c r="L60" s="172"/>
      <c r="M60" s="93"/>
      <c r="N60" s="60"/>
      <c r="O60" s="165"/>
      <c r="P60" s="165"/>
      <c r="Q60" s="165"/>
      <c r="R60" s="165"/>
      <c r="S60" s="165"/>
      <c r="T60" s="165"/>
      <c r="U60" s="95"/>
    </row>
    <row r="61" spans="1:21" ht="15" customHeight="1" x14ac:dyDescent="0.25">
      <c r="A61" s="85"/>
      <c r="B61" s="86"/>
      <c r="C61" s="156"/>
      <c r="D61" s="90"/>
      <c r="E61" s="93"/>
      <c r="F61" s="162"/>
      <c r="G61" s="120"/>
      <c r="H61" s="120"/>
      <c r="I61" s="120"/>
      <c r="J61" s="196"/>
      <c r="K61" s="196"/>
      <c r="L61" s="172"/>
      <c r="M61" s="93"/>
      <c r="N61" s="60"/>
      <c r="O61" s="165"/>
      <c r="P61" s="165"/>
      <c r="Q61" s="165"/>
      <c r="R61" s="165"/>
      <c r="S61" s="165"/>
      <c r="T61" s="165"/>
      <c r="U61" s="95"/>
    </row>
    <row r="62" spans="1:21" ht="15" customHeight="1" x14ac:dyDescent="0.25">
      <c r="A62" s="85"/>
      <c r="B62" s="86"/>
      <c r="C62" s="156"/>
      <c r="D62" s="90"/>
      <c r="E62" s="93"/>
      <c r="F62" s="162"/>
      <c r="G62" s="120"/>
      <c r="H62" s="120"/>
      <c r="I62" s="120"/>
      <c r="J62" s="196"/>
      <c r="K62" s="196"/>
      <c r="L62" s="172"/>
      <c r="M62" s="93"/>
      <c r="N62" s="60"/>
      <c r="O62" s="165"/>
      <c r="P62" s="165"/>
      <c r="Q62" s="165"/>
      <c r="R62" s="165"/>
      <c r="S62" s="165"/>
      <c r="T62" s="165"/>
      <c r="U62" s="95"/>
    </row>
    <row r="63" spans="1:21" ht="15" customHeight="1" x14ac:dyDescent="0.25">
      <c r="A63" s="85"/>
      <c r="B63" s="86"/>
      <c r="C63" s="156"/>
      <c r="D63" s="90"/>
      <c r="E63" s="93"/>
      <c r="F63" s="162"/>
      <c r="G63" s="120"/>
      <c r="H63" s="120"/>
      <c r="I63" s="120"/>
      <c r="J63" s="196"/>
      <c r="K63" s="196"/>
      <c r="L63" s="172"/>
      <c r="M63" s="93"/>
      <c r="N63" s="60"/>
      <c r="O63" s="165"/>
      <c r="P63" s="165"/>
      <c r="Q63" s="165"/>
      <c r="R63" s="165"/>
      <c r="S63" s="165"/>
      <c r="T63" s="165"/>
      <c r="U63" s="95"/>
    </row>
    <row r="64" spans="1:21" ht="15" customHeight="1" x14ac:dyDescent="0.25">
      <c r="A64" s="85"/>
      <c r="B64" s="86"/>
      <c r="C64" s="156"/>
      <c r="D64" s="90"/>
      <c r="E64" s="93"/>
      <c r="F64" s="162"/>
      <c r="G64" s="120"/>
      <c r="H64" s="120"/>
      <c r="I64" s="120"/>
      <c r="J64" s="196"/>
      <c r="K64" s="196"/>
      <c r="L64" s="172"/>
      <c r="M64" s="93"/>
      <c r="N64" s="60"/>
      <c r="O64" s="165"/>
      <c r="P64" s="165"/>
      <c r="Q64" s="165"/>
      <c r="R64" s="165"/>
      <c r="S64" s="165"/>
      <c r="T64" s="165"/>
      <c r="U64" s="95"/>
    </row>
    <row r="65" spans="1:21" ht="15" customHeight="1" x14ac:dyDescent="0.25">
      <c r="A65" s="85"/>
      <c r="B65" s="86"/>
      <c r="C65" s="156"/>
      <c r="D65" s="90"/>
      <c r="E65" s="93"/>
      <c r="F65" s="162"/>
      <c r="G65" s="120"/>
      <c r="H65" s="120"/>
      <c r="I65" s="120"/>
      <c r="J65" s="196"/>
      <c r="K65" s="196"/>
      <c r="L65" s="172"/>
      <c r="M65" s="93"/>
      <c r="N65" s="60"/>
      <c r="O65" s="165"/>
      <c r="P65" s="165"/>
      <c r="Q65" s="165"/>
      <c r="R65" s="165"/>
      <c r="S65" s="165"/>
      <c r="T65" s="165"/>
      <c r="U65" s="95"/>
    </row>
    <row r="66" spans="1:21" ht="15" customHeight="1" x14ac:dyDescent="0.25">
      <c r="A66" s="85"/>
      <c r="B66" s="86"/>
      <c r="C66" s="156"/>
      <c r="D66" s="90"/>
      <c r="E66" s="93"/>
      <c r="F66" s="162"/>
      <c r="G66" s="120"/>
      <c r="H66" s="120"/>
      <c r="I66" s="120"/>
      <c r="J66" s="196"/>
      <c r="K66" s="196"/>
      <c r="L66" s="172"/>
      <c r="M66" s="93"/>
      <c r="N66" s="60"/>
      <c r="O66" s="165"/>
      <c r="P66" s="165"/>
      <c r="Q66" s="165"/>
      <c r="R66" s="165"/>
      <c r="S66" s="165"/>
      <c r="T66" s="165"/>
      <c r="U66" s="95"/>
    </row>
    <row r="67" spans="1:21" ht="15" customHeight="1" x14ac:dyDescent="0.25">
      <c r="A67" s="85"/>
      <c r="B67" s="86"/>
      <c r="C67" s="156"/>
      <c r="D67" s="90"/>
      <c r="E67" s="93"/>
      <c r="F67" s="162"/>
      <c r="G67" s="120"/>
      <c r="H67" s="120"/>
      <c r="I67" s="120"/>
      <c r="J67" s="196"/>
      <c r="K67" s="196"/>
      <c r="L67" s="172"/>
      <c r="M67" s="93"/>
      <c r="N67" s="60"/>
      <c r="O67" s="165"/>
      <c r="P67" s="165"/>
      <c r="Q67" s="165"/>
      <c r="R67" s="165"/>
      <c r="S67" s="165"/>
      <c r="T67" s="165"/>
      <c r="U67" s="95"/>
    </row>
    <row r="68" spans="1:21" ht="15" customHeight="1" x14ac:dyDescent="0.25">
      <c r="A68" s="85"/>
      <c r="B68" s="86"/>
      <c r="C68" s="156"/>
      <c r="D68" s="90"/>
      <c r="E68" s="93"/>
      <c r="F68" s="162"/>
      <c r="G68" s="120"/>
      <c r="H68" s="120"/>
      <c r="I68" s="120"/>
      <c r="J68" s="196"/>
      <c r="K68" s="196"/>
      <c r="L68" s="172"/>
      <c r="M68" s="93"/>
      <c r="N68" s="60"/>
      <c r="O68" s="165"/>
      <c r="P68" s="165"/>
      <c r="Q68" s="165"/>
      <c r="R68" s="165"/>
      <c r="S68" s="165"/>
      <c r="T68" s="165"/>
      <c r="U68" s="95"/>
    </row>
    <row r="69" spans="1:21" ht="15" customHeight="1" x14ac:dyDescent="0.25">
      <c r="A69" s="85"/>
      <c r="B69" s="86"/>
      <c r="C69" s="156"/>
      <c r="D69" s="90"/>
      <c r="E69" s="93"/>
      <c r="F69" s="162"/>
      <c r="G69" s="120"/>
      <c r="H69" s="120"/>
      <c r="I69" s="120"/>
      <c r="J69" s="196"/>
      <c r="K69" s="196"/>
      <c r="L69" s="172"/>
      <c r="M69" s="93"/>
      <c r="N69" s="60"/>
      <c r="O69" s="165"/>
      <c r="P69" s="165"/>
      <c r="Q69" s="165"/>
      <c r="R69" s="165"/>
      <c r="S69" s="165"/>
      <c r="T69" s="165"/>
      <c r="U69" s="95"/>
    </row>
    <row r="70" spans="1:21" ht="15" customHeight="1" x14ac:dyDescent="0.25">
      <c r="A70" s="85"/>
      <c r="B70" s="86"/>
      <c r="C70" s="156"/>
      <c r="D70" s="90"/>
      <c r="E70" s="93"/>
      <c r="F70" s="162"/>
      <c r="G70" s="120"/>
      <c r="H70" s="120"/>
      <c r="I70" s="120"/>
      <c r="J70" s="196"/>
      <c r="K70" s="196"/>
      <c r="L70" s="172"/>
      <c r="M70" s="93"/>
      <c r="N70" s="60"/>
      <c r="O70" s="165"/>
      <c r="P70" s="165"/>
      <c r="Q70" s="165"/>
      <c r="R70" s="165"/>
      <c r="S70" s="165"/>
      <c r="T70" s="165"/>
      <c r="U70" s="95"/>
    </row>
    <row r="71" spans="1:21" ht="15" customHeight="1" x14ac:dyDescent="0.25">
      <c r="A71" s="85"/>
      <c r="B71" s="86"/>
      <c r="C71" s="156"/>
      <c r="D71" s="90"/>
      <c r="E71" s="93"/>
      <c r="F71" s="162"/>
      <c r="G71" s="120"/>
      <c r="H71" s="120"/>
      <c r="I71" s="120"/>
      <c r="J71" s="196"/>
      <c r="K71" s="196"/>
      <c r="L71" s="172"/>
      <c r="M71" s="93"/>
      <c r="N71" s="60"/>
      <c r="O71" s="165"/>
      <c r="P71" s="165"/>
      <c r="Q71" s="165"/>
      <c r="R71" s="165"/>
      <c r="S71" s="165"/>
      <c r="T71" s="165"/>
      <c r="U71" s="95"/>
    </row>
    <row r="72" spans="1:21" ht="15" customHeight="1" x14ac:dyDescent="0.25">
      <c r="A72" s="85"/>
      <c r="B72" s="86"/>
      <c r="C72" s="156"/>
      <c r="D72" s="90"/>
      <c r="E72" s="93"/>
      <c r="F72" s="162"/>
      <c r="G72" s="120"/>
      <c r="H72" s="120"/>
      <c r="I72" s="120"/>
      <c r="J72" s="196"/>
      <c r="K72" s="196"/>
      <c r="L72" s="172"/>
      <c r="M72" s="93"/>
      <c r="N72" s="60"/>
      <c r="O72" s="165"/>
      <c r="P72" s="165"/>
      <c r="Q72" s="165"/>
      <c r="R72" s="165"/>
      <c r="S72" s="165"/>
      <c r="T72" s="165"/>
      <c r="U72" s="95"/>
    </row>
    <row r="73" spans="1:21" ht="15" customHeight="1" x14ac:dyDescent="0.25">
      <c r="A73" s="85"/>
      <c r="B73" s="86"/>
      <c r="C73" s="156"/>
      <c r="D73" s="90"/>
      <c r="E73" s="93"/>
      <c r="F73" s="162"/>
      <c r="G73" s="120"/>
      <c r="H73" s="120"/>
      <c r="I73" s="120"/>
      <c r="J73" s="196"/>
      <c r="K73" s="196"/>
      <c r="L73" s="172"/>
      <c r="M73" s="93"/>
      <c r="N73" s="60"/>
      <c r="O73" s="165"/>
      <c r="P73" s="165"/>
      <c r="Q73" s="165"/>
      <c r="R73" s="165"/>
      <c r="S73" s="165"/>
      <c r="T73" s="165"/>
      <c r="U73" s="95"/>
    </row>
    <row r="74" spans="1:21" ht="15" customHeight="1" x14ac:dyDescent="0.25">
      <c r="A74" s="85"/>
      <c r="B74" s="86"/>
      <c r="C74" s="156"/>
      <c r="D74" s="90"/>
      <c r="E74" s="93"/>
      <c r="F74" s="162"/>
      <c r="G74" s="120"/>
      <c r="H74" s="120"/>
      <c r="I74" s="120"/>
      <c r="J74" s="196"/>
      <c r="K74" s="196"/>
      <c r="L74" s="172"/>
      <c r="M74" s="93"/>
      <c r="N74" s="60"/>
      <c r="O74" s="165"/>
      <c r="P74" s="165"/>
      <c r="Q74" s="165"/>
      <c r="R74" s="165"/>
      <c r="S74" s="165"/>
      <c r="T74" s="165"/>
      <c r="U74" s="95"/>
    </row>
    <row r="75" spans="1:21" ht="15" customHeight="1" x14ac:dyDescent="0.25">
      <c r="A75" s="85"/>
      <c r="B75" s="86"/>
      <c r="C75" s="156"/>
      <c r="D75" s="90"/>
      <c r="E75" s="93"/>
      <c r="F75" s="162"/>
      <c r="G75" s="120"/>
      <c r="H75" s="120"/>
      <c r="I75" s="120"/>
      <c r="J75" s="196"/>
      <c r="K75" s="196"/>
      <c r="L75" s="172"/>
      <c r="M75" s="93"/>
      <c r="N75" s="60"/>
      <c r="O75" s="165"/>
      <c r="P75" s="165"/>
      <c r="Q75" s="165"/>
      <c r="R75" s="165"/>
      <c r="S75" s="165"/>
      <c r="T75" s="165"/>
      <c r="U75" s="95"/>
    </row>
    <row r="76" spans="1:21" ht="15" customHeight="1" x14ac:dyDescent="0.25">
      <c r="A76" s="85"/>
      <c r="B76" s="86"/>
      <c r="C76" s="156"/>
      <c r="D76" s="90"/>
      <c r="E76" s="93"/>
      <c r="F76" s="162"/>
      <c r="G76" s="120"/>
      <c r="H76" s="120"/>
      <c r="I76" s="120"/>
      <c r="J76" s="196"/>
      <c r="K76" s="196"/>
      <c r="L76" s="172"/>
      <c r="M76" s="93"/>
      <c r="N76" s="60"/>
      <c r="O76" s="165"/>
      <c r="P76" s="165"/>
      <c r="Q76" s="165"/>
      <c r="R76" s="165"/>
      <c r="S76" s="165"/>
      <c r="T76" s="165"/>
      <c r="U76" s="95"/>
    </row>
    <row r="77" spans="1:21" ht="15" customHeight="1" x14ac:dyDescent="0.25">
      <c r="A77" s="85"/>
      <c r="B77" s="86"/>
      <c r="C77" s="156"/>
      <c r="D77" s="90"/>
      <c r="E77" s="93"/>
      <c r="F77" s="162"/>
      <c r="G77" s="120"/>
      <c r="H77" s="120"/>
      <c r="I77" s="120"/>
      <c r="J77" s="196"/>
      <c r="K77" s="196"/>
      <c r="L77" s="172"/>
      <c r="M77" s="93"/>
      <c r="N77" s="60"/>
      <c r="O77" s="165"/>
      <c r="P77" s="165"/>
      <c r="Q77" s="165"/>
      <c r="R77" s="165"/>
      <c r="S77" s="165"/>
      <c r="T77" s="165"/>
      <c r="U77" s="95"/>
    </row>
    <row r="78" spans="1:21" ht="15" customHeight="1" x14ac:dyDescent="0.25">
      <c r="A78" s="85"/>
      <c r="B78" s="86"/>
      <c r="C78" s="156"/>
      <c r="D78" s="90"/>
      <c r="E78" s="93"/>
      <c r="F78" s="162"/>
      <c r="G78" s="120"/>
      <c r="H78" s="120"/>
      <c r="I78" s="120"/>
      <c r="J78" s="196"/>
      <c r="K78" s="196"/>
      <c r="L78" s="172"/>
      <c r="M78" s="93"/>
      <c r="N78" s="60"/>
      <c r="O78" s="165"/>
      <c r="P78" s="165"/>
      <c r="Q78" s="165"/>
      <c r="R78" s="165"/>
      <c r="S78" s="165"/>
      <c r="T78" s="165"/>
      <c r="U78" s="95"/>
    </row>
    <row r="79" spans="1:21" ht="15" customHeight="1" x14ac:dyDescent="0.25">
      <c r="A79" s="85"/>
      <c r="B79" s="86"/>
      <c r="C79" s="156"/>
      <c r="D79" s="90"/>
      <c r="E79" s="93"/>
      <c r="F79" s="162"/>
      <c r="G79" s="120"/>
      <c r="H79" s="120"/>
      <c r="I79" s="120"/>
      <c r="J79" s="196"/>
      <c r="K79" s="196"/>
      <c r="L79" s="172"/>
      <c r="M79" s="93"/>
      <c r="N79" s="60"/>
      <c r="O79" s="165"/>
      <c r="P79" s="165"/>
      <c r="Q79" s="165"/>
      <c r="R79" s="165"/>
      <c r="S79" s="165"/>
      <c r="T79" s="165"/>
      <c r="U79" s="95"/>
    </row>
    <row r="80" spans="1:21" ht="15" customHeight="1" x14ac:dyDescent="0.25">
      <c r="A80" s="85"/>
      <c r="B80" s="86"/>
      <c r="C80" s="156"/>
      <c r="D80" s="90"/>
      <c r="E80" s="93"/>
      <c r="F80" s="162"/>
      <c r="G80" s="120"/>
      <c r="H80" s="120"/>
      <c r="I80" s="120"/>
      <c r="J80" s="196"/>
      <c r="K80" s="196"/>
      <c r="L80" s="172"/>
      <c r="M80" s="93"/>
      <c r="N80" s="60"/>
      <c r="O80" s="165"/>
      <c r="P80" s="165"/>
      <c r="Q80" s="165"/>
      <c r="R80" s="165"/>
      <c r="S80" s="165"/>
      <c r="T80" s="165"/>
      <c r="U80" s="95"/>
    </row>
    <row r="81" spans="1:21" ht="15" customHeight="1" x14ac:dyDescent="0.25">
      <c r="A81" s="85"/>
      <c r="B81" s="86"/>
      <c r="C81" s="156"/>
      <c r="D81" s="90"/>
      <c r="E81" s="93"/>
      <c r="F81" s="162"/>
      <c r="G81" s="120"/>
      <c r="H81" s="120"/>
      <c r="I81" s="120"/>
      <c r="J81" s="196"/>
      <c r="K81" s="196"/>
      <c r="L81" s="172"/>
      <c r="M81" s="93"/>
      <c r="N81" s="60"/>
      <c r="O81" s="165"/>
      <c r="P81" s="165"/>
      <c r="Q81" s="165"/>
      <c r="R81" s="165"/>
      <c r="S81" s="165"/>
      <c r="T81" s="165"/>
      <c r="U81" s="95"/>
    </row>
    <row r="82" spans="1:21" ht="15" customHeight="1" x14ac:dyDescent="0.25">
      <c r="A82" s="85"/>
      <c r="B82" s="86"/>
      <c r="C82" s="156"/>
      <c r="D82" s="90"/>
      <c r="E82" s="93"/>
      <c r="F82" s="162"/>
      <c r="G82" s="120"/>
      <c r="H82" s="120"/>
      <c r="I82" s="120"/>
      <c r="J82" s="196"/>
      <c r="K82" s="196"/>
      <c r="L82" s="172"/>
      <c r="M82" s="93"/>
      <c r="N82" s="60"/>
      <c r="O82" s="165"/>
      <c r="P82" s="165"/>
      <c r="Q82" s="165"/>
      <c r="R82" s="165"/>
      <c r="S82" s="165"/>
      <c r="T82" s="165"/>
      <c r="U82" s="95"/>
    </row>
    <row r="83" spans="1:21" ht="15" customHeight="1" x14ac:dyDescent="0.25">
      <c r="A83" s="85"/>
      <c r="B83" s="86"/>
      <c r="C83" s="156"/>
      <c r="D83" s="90"/>
      <c r="E83" s="93"/>
      <c r="F83" s="162"/>
      <c r="G83" s="120"/>
      <c r="H83" s="120"/>
      <c r="I83" s="120"/>
      <c r="J83" s="196"/>
      <c r="K83" s="196"/>
      <c r="L83" s="172"/>
      <c r="M83" s="93"/>
      <c r="N83" s="60"/>
      <c r="O83" s="165"/>
      <c r="P83" s="165"/>
      <c r="Q83" s="165"/>
      <c r="R83" s="165"/>
      <c r="S83" s="165"/>
      <c r="T83" s="165"/>
      <c r="U83" s="95"/>
    </row>
    <row r="84" spans="1:21" ht="15" customHeight="1" x14ac:dyDescent="0.25">
      <c r="A84" s="85"/>
      <c r="B84" s="86"/>
      <c r="C84" s="156"/>
      <c r="D84" s="90"/>
      <c r="E84" s="93"/>
      <c r="F84" s="162"/>
      <c r="G84" s="120"/>
      <c r="H84" s="120"/>
      <c r="I84" s="120"/>
      <c r="J84" s="196"/>
      <c r="K84" s="196"/>
      <c r="L84" s="172"/>
      <c r="M84" s="93"/>
      <c r="N84" s="60"/>
      <c r="O84" s="165"/>
      <c r="P84" s="165"/>
      <c r="Q84" s="165"/>
      <c r="R84" s="165"/>
      <c r="S84" s="165"/>
      <c r="T84" s="165"/>
      <c r="U84" s="95"/>
    </row>
    <row r="85" spans="1:21" ht="15" customHeight="1" x14ac:dyDescent="0.25">
      <c r="A85" s="85"/>
      <c r="B85" s="86"/>
      <c r="C85" s="156"/>
      <c r="D85" s="90"/>
      <c r="E85" s="93"/>
      <c r="F85" s="162"/>
      <c r="G85" s="120"/>
      <c r="H85" s="120"/>
      <c r="I85" s="120"/>
      <c r="J85" s="196"/>
      <c r="K85" s="196"/>
      <c r="L85" s="172"/>
      <c r="M85" s="93"/>
      <c r="N85" s="60"/>
      <c r="O85" s="165"/>
      <c r="P85" s="165"/>
      <c r="Q85" s="165"/>
      <c r="R85" s="165"/>
      <c r="S85" s="165"/>
      <c r="T85" s="165"/>
      <c r="U85" s="95"/>
    </row>
    <row r="86" spans="1:21" ht="15" customHeight="1" x14ac:dyDescent="0.25">
      <c r="A86" s="85"/>
      <c r="B86" s="86"/>
      <c r="C86" s="156"/>
      <c r="D86" s="90"/>
      <c r="E86" s="93"/>
      <c r="F86" s="162"/>
      <c r="G86" s="120"/>
      <c r="H86" s="120"/>
      <c r="I86" s="120"/>
      <c r="J86" s="196"/>
      <c r="K86" s="196"/>
      <c r="L86" s="172"/>
      <c r="M86" s="93"/>
      <c r="N86" s="60"/>
      <c r="O86" s="165"/>
      <c r="P86" s="165"/>
      <c r="Q86" s="165"/>
      <c r="R86" s="165"/>
      <c r="S86" s="165"/>
      <c r="T86" s="165"/>
      <c r="U86" s="95"/>
    </row>
    <row r="87" spans="1:21" ht="15" customHeight="1" x14ac:dyDescent="0.25">
      <c r="A87" s="85"/>
      <c r="B87" s="86"/>
      <c r="C87" s="156"/>
      <c r="D87" s="90"/>
      <c r="E87" s="93"/>
      <c r="F87" s="162"/>
      <c r="G87" s="120"/>
      <c r="H87" s="120"/>
      <c r="I87" s="120"/>
      <c r="J87" s="196"/>
      <c r="K87" s="196"/>
      <c r="L87" s="172"/>
      <c r="M87" s="93"/>
      <c r="N87" s="60"/>
      <c r="O87" s="165"/>
      <c r="P87" s="165"/>
      <c r="Q87" s="165"/>
      <c r="R87" s="165"/>
      <c r="S87" s="165"/>
      <c r="T87" s="165"/>
      <c r="U87" s="95"/>
    </row>
    <row r="88" spans="1:21" ht="15" customHeight="1" x14ac:dyDescent="0.25">
      <c r="A88" s="85"/>
      <c r="B88" s="86"/>
      <c r="C88" s="156"/>
      <c r="D88" s="90"/>
      <c r="E88" s="93"/>
      <c r="F88" s="162"/>
      <c r="G88" s="120"/>
      <c r="H88" s="120"/>
      <c r="I88" s="120"/>
      <c r="J88" s="196"/>
      <c r="K88" s="196"/>
      <c r="L88" s="172"/>
      <c r="M88" s="93"/>
      <c r="N88" s="60"/>
      <c r="O88" s="165"/>
      <c r="P88" s="165"/>
      <c r="Q88" s="165"/>
      <c r="R88" s="165"/>
      <c r="S88" s="165"/>
      <c r="T88" s="165"/>
      <c r="U88" s="95"/>
    </row>
    <row r="89" spans="1:21" ht="15" customHeight="1" x14ac:dyDescent="0.25">
      <c r="A89" s="85"/>
      <c r="B89" s="86"/>
      <c r="C89" s="156"/>
      <c r="D89" s="90"/>
      <c r="E89" s="93"/>
      <c r="F89" s="162"/>
      <c r="G89" s="120"/>
      <c r="H89" s="120"/>
      <c r="I89" s="120"/>
      <c r="J89" s="196"/>
      <c r="K89" s="196"/>
      <c r="L89" s="172"/>
      <c r="M89" s="93"/>
      <c r="N89" s="60"/>
      <c r="O89" s="165"/>
      <c r="P89" s="165"/>
      <c r="Q89" s="165"/>
      <c r="R89" s="165"/>
      <c r="S89" s="165"/>
      <c r="T89" s="165"/>
      <c r="U89" s="95"/>
    </row>
    <row r="90" spans="1:21" ht="15" customHeight="1" x14ac:dyDescent="0.25">
      <c r="A90" s="85"/>
      <c r="B90" s="86"/>
      <c r="C90" s="156"/>
      <c r="D90" s="90"/>
      <c r="E90" s="93"/>
      <c r="F90" s="162"/>
      <c r="G90" s="120"/>
      <c r="H90" s="120"/>
      <c r="I90" s="120"/>
      <c r="J90" s="196"/>
      <c r="K90" s="196"/>
      <c r="L90" s="172"/>
      <c r="M90" s="93"/>
      <c r="N90" s="60"/>
      <c r="O90" s="165"/>
      <c r="P90" s="165"/>
      <c r="Q90" s="165"/>
      <c r="R90" s="165"/>
      <c r="S90" s="165"/>
      <c r="T90" s="165"/>
      <c r="U90" s="95"/>
    </row>
    <row r="91" spans="1:21" ht="15" customHeight="1" x14ac:dyDescent="0.25">
      <c r="A91" s="85"/>
      <c r="B91" s="86"/>
      <c r="C91" s="156"/>
      <c r="D91" s="90"/>
      <c r="E91" s="93"/>
      <c r="F91" s="162"/>
      <c r="G91" s="120"/>
      <c r="H91" s="120"/>
      <c r="I91" s="120"/>
      <c r="J91" s="196"/>
      <c r="K91" s="196"/>
      <c r="L91" s="172"/>
      <c r="M91" s="93"/>
      <c r="N91" s="60"/>
      <c r="O91" s="165"/>
      <c r="P91" s="165"/>
      <c r="Q91" s="165"/>
      <c r="R91" s="165"/>
      <c r="S91" s="165"/>
      <c r="T91" s="165"/>
      <c r="U91" s="95"/>
    </row>
    <row r="92" spans="1:21" ht="15" customHeight="1" x14ac:dyDescent="0.25">
      <c r="A92" s="85"/>
      <c r="B92" s="86"/>
      <c r="C92" s="156"/>
      <c r="D92" s="90"/>
      <c r="E92" s="93"/>
      <c r="F92" s="162"/>
      <c r="G92" s="120"/>
      <c r="H92" s="120"/>
      <c r="I92" s="120"/>
      <c r="J92" s="196"/>
      <c r="K92" s="196"/>
      <c r="L92" s="172"/>
      <c r="M92" s="93"/>
      <c r="N92" s="60"/>
      <c r="O92" s="165"/>
      <c r="P92" s="165"/>
      <c r="Q92" s="165"/>
      <c r="R92" s="165"/>
      <c r="S92" s="165"/>
      <c r="T92" s="165"/>
      <c r="U92" s="95"/>
    </row>
    <row r="93" spans="1:21" ht="15" customHeight="1" x14ac:dyDescent="0.25">
      <c r="A93" s="85"/>
      <c r="B93" s="86"/>
      <c r="C93" s="156"/>
      <c r="D93" s="90"/>
      <c r="E93" s="93"/>
      <c r="F93" s="162"/>
      <c r="G93" s="120"/>
      <c r="H93" s="120"/>
      <c r="I93" s="120"/>
      <c r="J93" s="196"/>
      <c r="K93" s="196"/>
      <c r="L93" s="172"/>
      <c r="M93" s="93"/>
      <c r="N93" s="60"/>
      <c r="O93" s="165"/>
      <c r="P93" s="165"/>
      <c r="Q93" s="165"/>
      <c r="R93" s="165"/>
      <c r="S93" s="165"/>
      <c r="T93" s="165"/>
      <c r="U93" s="95"/>
    </row>
    <row r="94" spans="1:21" ht="15" customHeight="1" x14ac:dyDescent="0.25">
      <c r="A94" s="85"/>
      <c r="B94" s="86"/>
      <c r="C94" s="156"/>
      <c r="D94" s="90"/>
      <c r="E94" s="93"/>
      <c r="F94" s="162"/>
      <c r="G94" s="120"/>
      <c r="H94" s="120"/>
      <c r="I94" s="120"/>
      <c r="J94" s="196"/>
      <c r="K94" s="196"/>
      <c r="L94" s="172"/>
      <c r="M94" s="93"/>
      <c r="N94" s="60"/>
      <c r="O94" s="165"/>
      <c r="P94" s="165"/>
      <c r="Q94" s="165"/>
      <c r="R94" s="165"/>
      <c r="S94" s="165"/>
      <c r="T94" s="165"/>
      <c r="U94" s="95"/>
    </row>
    <row r="95" spans="1:21" ht="15" customHeight="1" x14ac:dyDescent="0.25">
      <c r="A95" s="85"/>
      <c r="B95" s="86"/>
      <c r="C95" s="156"/>
      <c r="D95" s="90"/>
      <c r="E95" s="93"/>
      <c r="F95" s="162"/>
      <c r="G95" s="120"/>
      <c r="H95" s="120"/>
      <c r="I95" s="120"/>
      <c r="J95" s="196"/>
      <c r="K95" s="196"/>
      <c r="L95" s="172"/>
      <c r="M95" s="93"/>
      <c r="N95" s="60"/>
      <c r="O95" s="165"/>
      <c r="P95" s="165"/>
      <c r="Q95" s="165"/>
      <c r="R95" s="165"/>
      <c r="S95" s="165"/>
      <c r="T95" s="165"/>
      <c r="U95" s="95"/>
    </row>
    <row r="96" spans="1:21" ht="15" customHeight="1" x14ac:dyDescent="0.25">
      <c r="A96" s="85"/>
      <c r="B96" s="86"/>
      <c r="C96" s="156"/>
      <c r="D96" s="90"/>
      <c r="E96" s="93"/>
      <c r="F96" s="162"/>
      <c r="G96" s="120"/>
      <c r="H96" s="120"/>
      <c r="I96" s="120"/>
      <c r="J96" s="196"/>
      <c r="K96" s="196"/>
      <c r="L96" s="172"/>
      <c r="M96" s="93"/>
      <c r="N96" s="60"/>
      <c r="O96" s="165"/>
      <c r="P96" s="165"/>
      <c r="Q96" s="165"/>
      <c r="R96" s="165"/>
      <c r="S96" s="165"/>
      <c r="T96" s="165"/>
      <c r="U96" s="95"/>
    </row>
    <row r="97" spans="1:21" ht="15" customHeight="1" x14ac:dyDescent="0.25">
      <c r="A97" s="85"/>
      <c r="B97" s="86"/>
      <c r="C97" s="156"/>
      <c r="D97" s="90"/>
      <c r="E97" s="93"/>
      <c r="F97" s="162"/>
      <c r="G97" s="120"/>
      <c r="H97" s="120"/>
      <c r="I97" s="120"/>
      <c r="J97" s="196"/>
      <c r="K97" s="196"/>
      <c r="L97" s="172"/>
      <c r="M97" s="93"/>
      <c r="N97" s="60"/>
      <c r="O97" s="165"/>
      <c r="P97" s="165"/>
      <c r="Q97" s="165"/>
      <c r="R97" s="165"/>
      <c r="S97" s="165"/>
      <c r="T97" s="165"/>
      <c r="U97" s="95"/>
    </row>
    <row r="98" spans="1:21" ht="15" customHeight="1" x14ac:dyDescent="0.25">
      <c r="A98" s="85"/>
      <c r="B98" s="86"/>
      <c r="C98" s="156"/>
      <c r="D98" s="90"/>
      <c r="E98" s="93"/>
      <c r="F98" s="162"/>
      <c r="G98" s="120"/>
      <c r="H98" s="120"/>
      <c r="I98" s="120"/>
      <c r="J98" s="196"/>
      <c r="K98" s="196"/>
      <c r="L98" s="172"/>
      <c r="M98" s="93"/>
      <c r="N98" s="60"/>
      <c r="O98" s="165"/>
      <c r="P98" s="165"/>
      <c r="Q98" s="165"/>
      <c r="R98" s="165"/>
      <c r="S98" s="165"/>
      <c r="T98" s="165"/>
      <c r="U98" s="95"/>
    </row>
    <row r="99" spans="1:21" ht="15" customHeight="1" x14ac:dyDescent="0.25">
      <c r="A99" s="85"/>
      <c r="B99" s="86"/>
      <c r="C99" s="156"/>
      <c r="D99" s="90"/>
      <c r="E99" s="93"/>
      <c r="F99" s="162"/>
      <c r="G99" s="120"/>
      <c r="H99" s="120"/>
      <c r="I99" s="120"/>
      <c r="J99" s="196"/>
      <c r="K99" s="196"/>
      <c r="L99" s="172"/>
      <c r="M99" s="93"/>
      <c r="N99" s="60"/>
      <c r="O99" s="165"/>
      <c r="P99" s="165"/>
      <c r="Q99" s="165"/>
      <c r="R99" s="165"/>
      <c r="S99" s="165"/>
      <c r="T99" s="165"/>
      <c r="U99" s="95"/>
    </row>
    <row r="100" spans="1:21" ht="15" customHeight="1" x14ac:dyDescent="0.25">
      <c r="A100" s="85"/>
      <c r="B100" s="86"/>
      <c r="C100" s="156"/>
      <c r="D100" s="90"/>
      <c r="E100" s="93"/>
      <c r="F100" s="162"/>
      <c r="G100" s="120"/>
      <c r="H100" s="120"/>
      <c r="I100" s="120"/>
      <c r="J100" s="196"/>
      <c r="K100" s="196"/>
      <c r="L100" s="172"/>
      <c r="M100" s="93"/>
      <c r="N100" s="60"/>
      <c r="O100" s="165"/>
      <c r="P100" s="165"/>
      <c r="Q100" s="165"/>
      <c r="R100" s="165"/>
      <c r="S100" s="165"/>
      <c r="T100" s="165"/>
      <c r="U100" s="95"/>
    </row>
    <row r="101" spans="1:21" ht="15" customHeight="1" x14ac:dyDescent="0.25">
      <c r="A101" s="85"/>
      <c r="B101" s="86"/>
      <c r="C101" s="156"/>
      <c r="D101" s="90"/>
      <c r="E101" s="93"/>
      <c r="F101" s="162"/>
      <c r="G101" s="120"/>
      <c r="H101" s="120"/>
      <c r="I101" s="120"/>
      <c r="J101" s="196"/>
      <c r="K101" s="196"/>
      <c r="L101" s="172"/>
      <c r="M101" s="93"/>
      <c r="N101" s="60"/>
      <c r="O101" s="165"/>
      <c r="P101" s="165"/>
      <c r="Q101" s="165"/>
      <c r="R101" s="165"/>
      <c r="S101" s="165"/>
      <c r="T101" s="165"/>
      <c r="U101" s="95"/>
    </row>
    <row r="102" spans="1:21" ht="15" customHeight="1" x14ac:dyDescent="0.25">
      <c r="A102" s="85"/>
      <c r="B102" s="86"/>
      <c r="C102" s="156"/>
      <c r="D102" s="90"/>
      <c r="E102" s="93"/>
      <c r="F102" s="162"/>
      <c r="G102" s="120"/>
      <c r="H102" s="120"/>
      <c r="I102" s="120"/>
      <c r="J102" s="196"/>
      <c r="K102" s="196"/>
      <c r="L102" s="172"/>
      <c r="M102" s="93"/>
      <c r="N102" s="60"/>
      <c r="O102" s="165"/>
      <c r="P102" s="165"/>
      <c r="Q102" s="165"/>
      <c r="R102" s="165"/>
      <c r="S102" s="165"/>
      <c r="T102" s="165"/>
      <c r="U102" s="95"/>
    </row>
    <row r="103" spans="1:21" ht="15" customHeight="1" x14ac:dyDescent="0.25">
      <c r="A103" s="85"/>
      <c r="B103" s="86"/>
      <c r="C103" s="156"/>
      <c r="D103" s="90"/>
      <c r="E103" s="93"/>
      <c r="F103" s="162"/>
      <c r="G103" s="120"/>
      <c r="H103" s="120"/>
      <c r="I103" s="120"/>
      <c r="J103" s="196"/>
      <c r="K103" s="196"/>
      <c r="L103" s="172"/>
      <c r="M103" s="93"/>
      <c r="N103" s="60"/>
      <c r="O103" s="165"/>
      <c r="P103" s="165"/>
      <c r="Q103" s="165"/>
      <c r="R103" s="165"/>
      <c r="S103" s="165"/>
      <c r="T103" s="165"/>
      <c r="U103" s="95"/>
    </row>
    <row r="104" spans="1:21" ht="15" customHeight="1" x14ac:dyDescent="0.25">
      <c r="A104" s="85"/>
      <c r="B104" s="86"/>
      <c r="C104" s="156"/>
      <c r="D104" s="90"/>
      <c r="E104" s="93"/>
      <c r="F104" s="162"/>
      <c r="G104" s="120"/>
      <c r="H104" s="120"/>
      <c r="I104" s="120"/>
      <c r="J104" s="196"/>
      <c r="K104" s="196"/>
      <c r="L104" s="172"/>
      <c r="M104" s="93"/>
      <c r="N104" s="60"/>
      <c r="O104" s="165"/>
      <c r="P104" s="165"/>
      <c r="Q104" s="165"/>
      <c r="R104" s="165"/>
      <c r="S104" s="165"/>
      <c r="T104" s="165"/>
      <c r="U104" s="95"/>
    </row>
    <row r="105" spans="1:21" ht="15" customHeight="1" x14ac:dyDescent="0.25">
      <c r="A105" s="85"/>
      <c r="B105" s="86"/>
      <c r="C105" s="156"/>
      <c r="D105" s="90"/>
      <c r="E105" s="93"/>
      <c r="F105" s="162"/>
      <c r="G105" s="120"/>
      <c r="H105" s="120"/>
      <c r="I105" s="120"/>
      <c r="J105" s="196"/>
      <c r="K105" s="196"/>
      <c r="L105" s="172"/>
      <c r="M105" s="93"/>
      <c r="N105" s="60"/>
      <c r="O105" s="165"/>
      <c r="P105" s="165"/>
      <c r="Q105" s="165"/>
      <c r="R105" s="165"/>
      <c r="S105" s="165"/>
      <c r="T105" s="165"/>
      <c r="U105" s="95"/>
    </row>
    <row r="106" spans="1:21" ht="15" customHeight="1" x14ac:dyDescent="0.25">
      <c r="A106" s="85"/>
      <c r="B106" s="86"/>
      <c r="C106" s="156"/>
      <c r="D106" s="90"/>
      <c r="E106" s="93"/>
      <c r="F106" s="162"/>
      <c r="G106" s="120"/>
      <c r="H106" s="120"/>
      <c r="I106" s="120"/>
      <c r="J106" s="196"/>
      <c r="K106" s="196"/>
      <c r="L106" s="172"/>
      <c r="M106" s="93"/>
      <c r="N106" s="60"/>
      <c r="O106" s="165"/>
      <c r="P106" s="165"/>
      <c r="Q106" s="165"/>
      <c r="R106" s="165"/>
      <c r="S106" s="165"/>
      <c r="T106" s="165"/>
      <c r="U106" s="95"/>
    </row>
    <row r="107" spans="1:21" ht="15" customHeight="1" x14ac:dyDescent="0.25">
      <c r="A107" s="85"/>
      <c r="B107" s="86"/>
      <c r="C107" s="156"/>
      <c r="D107" s="90"/>
      <c r="E107" s="93"/>
      <c r="F107" s="162"/>
      <c r="G107" s="120"/>
      <c r="H107" s="120"/>
      <c r="I107" s="120"/>
      <c r="J107" s="196"/>
      <c r="K107" s="196"/>
      <c r="L107" s="172"/>
      <c r="M107" s="93"/>
      <c r="N107" s="60"/>
      <c r="O107" s="165"/>
      <c r="P107" s="165"/>
      <c r="Q107" s="165"/>
      <c r="R107" s="165"/>
      <c r="S107" s="165"/>
      <c r="T107" s="165"/>
      <c r="U107" s="95"/>
    </row>
    <row r="108" spans="1:21" ht="15" customHeight="1" x14ac:dyDescent="0.25">
      <c r="A108" s="85"/>
      <c r="B108" s="86"/>
      <c r="C108" s="156"/>
      <c r="D108" s="90"/>
      <c r="E108" s="93"/>
      <c r="F108" s="162"/>
      <c r="G108" s="120"/>
      <c r="H108" s="120"/>
      <c r="I108" s="120"/>
      <c r="J108" s="196"/>
      <c r="K108" s="196"/>
      <c r="L108" s="172"/>
      <c r="M108" s="93"/>
      <c r="N108" s="60"/>
      <c r="O108" s="165"/>
      <c r="P108" s="165"/>
      <c r="Q108" s="165"/>
      <c r="R108" s="165"/>
      <c r="S108" s="165"/>
      <c r="T108" s="165"/>
      <c r="U108" s="95"/>
    </row>
    <row r="109" spans="1:21" ht="15" customHeight="1" x14ac:dyDescent="0.25">
      <c r="A109" s="85"/>
      <c r="B109" s="86"/>
      <c r="C109" s="156"/>
      <c r="D109" s="90"/>
      <c r="E109" s="93"/>
      <c r="F109" s="162"/>
      <c r="G109" s="120"/>
      <c r="H109" s="120"/>
      <c r="I109" s="120"/>
      <c r="J109" s="196"/>
      <c r="K109" s="196"/>
      <c r="L109" s="172"/>
      <c r="M109" s="93"/>
      <c r="N109" s="60"/>
      <c r="O109" s="165"/>
      <c r="P109" s="165"/>
      <c r="Q109" s="165"/>
      <c r="R109" s="165"/>
      <c r="S109" s="165"/>
      <c r="T109" s="165"/>
      <c r="U109" s="95"/>
    </row>
    <row r="110" spans="1:21" ht="15" customHeight="1" x14ac:dyDescent="0.25">
      <c r="A110" s="85"/>
      <c r="B110" s="86"/>
      <c r="C110" s="156"/>
      <c r="D110" s="90"/>
      <c r="E110" s="93"/>
      <c r="F110" s="162"/>
      <c r="G110" s="120"/>
      <c r="H110" s="120"/>
      <c r="I110" s="120"/>
      <c r="J110" s="196"/>
      <c r="K110" s="196"/>
      <c r="L110" s="172"/>
      <c r="M110" s="93"/>
      <c r="N110" s="60"/>
      <c r="O110" s="165"/>
      <c r="P110" s="165"/>
      <c r="Q110" s="165"/>
      <c r="R110" s="165"/>
      <c r="S110" s="165"/>
      <c r="T110" s="165"/>
      <c r="U110" s="95"/>
    </row>
    <row r="111" spans="1:21" ht="15" customHeight="1" x14ac:dyDescent="0.25">
      <c r="A111" s="85"/>
      <c r="B111" s="86"/>
      <c r="C111" s="156"/>
      <c r="D111" s="90"/>
      <c r="E111" s="93"/>
      <c r="F111" s="162"/>
      <c r="G111" s="120"/>
      <c r="H111" s="120"/>
      <c r="I111" s="120"/>
      <c r="J111" s="196"/>
      <c r="K111" s="196"/>
      <c r="L111" s="172"/>
      <c r="M111" s="93"/>
      <c r="N111" s="60"/>
      <c r="O111" s="165"/>
      <c r="P111" s="165"/>
      <c r="Q111" s="165"/>
      <c r="R111" s="165"/>
      <c r="S111" s="165"/>
      <c r="T111" s="165"/>
      <c r="U111" s="95"/>
    </row>
    <row r="112" spans="1:21" ht="15" customHeight="1" x14ac:dyDescent="0.25">
      <c r="A112" s="85"/>
      <c r="B112" s="86"/>
      <c r="C112" s="156"/>
      <c r="D112" s="90"/>
      <c r="E112" s="93"/>
      <c r="F112" s="162"/>
      <c r="G112" s="120"/>
      <c r="H112" s="120"/>
      <c r="I112" s="120"/>
      <c r="J112" s="196"/>
      <c r="K112" s="196"/>
      <c r="L112" s="172"/>
      <c r="M112" s="93"/>
      <c r="N112" s="60"/>
      <c r="O112" s="165"/>
      <c r="P112" s="165"/>
      <c r="Q112" s="165"/>
      <c r="R112" s="165"/>
      <c r="S112" s="165"/>
      <c r="T112" s="165"/>
      <c r="U112" s="95"/>
    </row>
    <row r="113" spans="1:21" ht="15" customHeight="1" x14ac:dyDescent="0.25">
      <c r="A113" s="85"/>
      <c r="B113" s="86"/>
      <c r="C113" s="156"/>
      <c r="D113" s="90"/>
      <c r="E113" s="93"/>
      <c r="F113" s="162"/>
      <c r="G113" s="120"/>
      <c r="H113" s="120"/>
      <c r="I113" s="120"/>
      <c r="J113" s="196"/>
      <c r="K113" s="196"/>
      <c r="L113" s="172"/>
      <c r="M113" s="93"/>
      <c r="N113" s="60"/>
      <c r="O113" s="165"/>
      <c r="P113" s="165"/>
      <c r="Q113" s="165"/>
      <c r="R113" s="165"/>
      <c r="S113" s="165"/>
      <c r="T113" s="165"/>
      <c r="U113" s="95"/>
    </row>
    <row r="114" spans="1:21" ht="15" customHeight="1" x14ac:dyDescent="0.25">
      <c r="A114" s="85"/>
      <c r="B114" s="86"/>
      <c r="C114" s="156"/>
      <c r="D114" s="90"/>
      <c r="E114" s="93"/>
      <c r="F114" s="162"/>
      <c r="G114" s="120"/>
      <c r="H114" s="120"/>
      <c r="I114" s="120"/>
      <c r="J114" s="196"/>
      <c r="K114" s="196"/>
      <c r="L114" s="172"/>
      <c r="M114" s="93"/>
      <c r="N114" s="60"/>
      <c r="O114" s="165"/>
      <c r="P114" s="165"/>
      <c r="Q114" s="165"/>
      <c r="R114" s="165"/>
      <c r="S114" s="165"/>
      <c r="T114" s="165"/>
      <c r="U114" s="95"/>
    </row>
    <row r="115" spans="1:21" ht="15" customHeight="1" x14ac:dyDescent="0.25">
      <c r="A115" s="85"/>
      <c r="B115" s="86"/>
      <c r="C115" s="156"/>
      <c r="D115" s="90"/>
      <c r="E115" s="93"/>
      <c r="F115" s="162"/>
      <c r="G115" s="120"/>
      <c r="H115" s="120"/>
      <c r="I115" s="120"/>
      <c r="J115" s="196"/>
      <c r="K115" s="196"/>
      <c r="L115" s="172"/>
      <c r="M115" s="93"/>
      <c r="N115" s="60"/>
      <c r="O115" s="165"/>
      <c r="P115" s="165"/>
      <c r="Q115" s="165"/>
      <c r="R115" s="165"/>
      <c r="S115" s="165"/>
      <c r="T115" s="165"/>
      <c r="U115" s="95"/>
    </row>
    <row r="116" spans="1:21" ht="15" customHeight="1" x14ac:dyDescent="0.25">
      <c r="A116" s="85"/>
      <c r="B116" s="86"/>
      <c r="C116" s="156"/>
      <c r="D116" s="90"/>
      <c r="E116" s="93"/>
      <c r="F116" s="162"/>
      <c r="G116" s="120"/>
      <c r="H116" s="120"/>
      <c r="I116" s="120"/>
      <c r="J116" s="196"/>
      <c r="K116" s="196"/>
      <c r="L116" s="172"/>
      <c r="M116" s="93"/>
      <c r="N116" s="60"/>
      <c r="O116" s="165"/>
      <c r="P116" s="165"/>
      <c r="Q116" s="165"/>
      <c r="R116" s="165"/>
      <c r="S116" s="165"/>
      <c r="T116" s="165"/>
      <c r="U116" s="95"/>
    </row>
    <row r="117" spans="1:21" ht="15" customHeight="1" x14ac:dyDescent="0.25">
      <c r="A117" s="85"/>
      <c r="B117" s="86"/>
      <c r="C117" s="156"/>
      <c r="D117" s="90"/>
      <c r="E117" s="93"/>
      <c r="F117" s="162"/>
      <c r="G117" s="120"/>
      <c r="H117" s="120"/>
      <c r="I117" s="120"/>
      <c r="J117" s="196"/>
      <c r="K117" s="196"/>
      <c r="L117" s="172"/>
      <c r="M117" s="93"/>
      <c r="N117" s="60"/>
      <c r="O117" s="165"/>
      <c r="P117" s="165"/>
      <c r="Q117" s="165"/>
      <c r="R117" s="165"/>
      <c r="S117" s="165"/>
      <c r="T117" s="165"/>
      <c r="U117" s="95"/>
    </row>
    <row r="118" spans="1:21" ht="15" customHeight="1" x14ac:dyDescent="0.25">
      <c r="A118" s="85"/>
      <c r="B118" s="86"/>
      <c r="C118" s="156"/>
      <c r="D118" s="90"/>
      <c r="E118" s="93"/>
      <c r="F118" s="162"/>
      <c r="G118" s="120"/>
      <c r="H118" s="120"/>
      <c r="I118" s="120"/>
      <c r="J118" s="196"/>
      <c r="K118" s="196"/>
      <c r="L118" s="172"/>
      <c r="M118" s="93"/>
      <c r="N118" s="60"/>
      <c r="O118" s="165"/>
      <c r="P118" s="165"/>
      <c r="Q118" s="165"/>
      <c r="R118" s="165"/>
      <c r="S118" s="165"/>
      <c r="T118" s="165"/>
      <c r="U118" s="95"/>
    </row>
    <row r="119" spans="1:21" ht="15" customHeight="1" x14ac:dyDescent="0.25">
      <c r="A119" s="85"/>
      <c r="B119" s="86"/>
      <c r="C119" s="156"/>
      <c r="D119" s="90"/>
      <c r="E119" s="93"/>
      <c r="F119" s="162"/>
      <c r="G119" s="120"/>
      <c r="H119" s="120"/>
      <c r="I119" s="120"/>
      <c r="J119" s="196"/>
      <c r="K119" s="196"/>
      <c r="L119" s="172"/>
      <c r="M119" s="93"/>
      <c r="N119" s="60"/>
      <c r="O119" s="165"/>
      <c r="P119" s="165"/>
      <c r="Q119" s="165"/>
      <c r="R119" s="165"/>
      <c r="S119" s="165"/>
      <c r="T119" s="165"/>
      <c r="U119" s="95"/>
    </row>
    <row r="120" spans="1:21" ht="15" customHeight="1" x14ac:dyDescent="0.25">
      <c r="A120" s="85"/>
      <c r="B120" s="86"/>
      <c r="C120" s="156"/>
      <c r="D120" s="90"/>
      <c r="E120" s="93"/>
      <c r="F120" s="162"/>
      <c r="G120" s="120"/>
      <c r="H120" s="120"/>
      <c r="I120" s="120"/>
      <c r="J120" s="196"/>
      <c r="K120" s="196"/>
      <c r="L120" s="172"/>
      <c r="M120" s="93"/>
      <c r="N120" s="60"/>
      <c r="O120" s="165"/>
      <c r="P120" s="165"/>
      <c r="Q120" s="165"/>
      <c r="R120" s="165"/>
      <c r="S120" s="165"/>
      <c r="T120" s="165"/>
      <c r="U120" s="95"/>
    </row>
    <row r="121" spans="1:21" ht="15" customHeight="1" x14ac:dyDescent="0.25">
      <c r="A121" s="85"/>
      <c r="B121" s="86"/>
      <c r="C121" s="156"/>
      <c r="D121" s="90"/>
      <c r="E121" s="93"/>
      <c r="F121" s="162"/>
      <c r="G121" s="120"/>
      <c r="H121" s="120"/>
      <c r="I121" s="120"/>
      <c r="J121" s="196"/>
      <c r="K121" s="196"/>
      <c r="L121" s="172"/>
      <c r="M121" s="93"/>
      <c r="N121" s="60"/>
      <c r="O121" s="165"/>
      <c r="P121" s="165"/>
      <c r="Q121" s="165"/>
      <c r="R121" s="165"/>
      <c r="S121" s="165"/>
      <c r="T121" s="165"/>
      <c r="U121" s="95"/>
    </row>
    <row r="122" spans="1:21" ht="15" customHeight="1" x14ac:dyDescent="0.25">
      <c r="A122" s="85"/>
      <c r="B122" s="86"/>
      <c r="C122" s="156"/>
      <c r="D122" s="90"/>
      <c r="E122" s="93"/>
      <c r="F122" s="162"/>
      <c r="G122" s="120"/>
      <c r="H122" s="120"/>
      <c r="I122" s="120"/>
      <c r="J122" s="196"/>
      <c r="K122" s="196"/>
      <c r="L122" s="172"/>
      <c r="M122" s="93"/>
      <c r="N122" s="60"/>
      <c r="O122" s="165"/>
      <c r="P122" s="165"/>
      <c r="Q122" s="165"/>
      <c r="R122" s="165"/>
      <c r="S122" s="165"/>
      <c r="T122" s="165"/>
      <c r="U122" s="95"/>
    </row>
    <row r="123" spans="1:21" ht="15" customHeight="1" x14ac:dyDescent="0.25">
      <c r="A123" s="85"/>
      <c r="B123" s="86"/>
      <c r="C123" s="156"/>
      <c r="D123" s="90"/>
      <c r="E123" s="93"/>
      <c r="F123" s="162"/>
      <c r="G123" s="120"/>
      <c r="H123" s="120"/>
      <c r="I123" s="120"/>
      <c r="J123" s="196"/>
      <c r="K123" s="196"/>
      <c r="L123" s="172"/>
      <c r="M123" s="93"/>
      <c r="N123" s="60"/>
      <c r="O123" s="165"/>
      <c r="P123" s="165"/>
      <c r="Q123" s="165"/>
      <c r="R123" s="165"/>
      <c r="S123" s="165"/>
      <c r="T123" s="165"/>
      <c r="U123" s="95"/>
    </row>
    <row r="124" spans="1:21" ht="15" customHeight="1" x14ac:dyDescent="0.25">
      <c r="A124" s="85"/>
      <c r="B124" s="86"/>
      <c r="C124" s="156"/>
      <c r="D124" s="90"/>
      <c r="E124" s="93"/>
      <c r="F124" s="162"/>
      <c r="G124" s="120"/>
      <c r="H124" s="120"/>
      <c r="I124" s="120"/>
      <c r="J124" s="196"/>
      <c r="K124" s="196"/>
      <c r="L124" s="172"/>
      <c r="M124" s="93"/>
      <c r="N124" s="60"/>
      <c r="O124" s="165"/>
      <c r="P124" s="165"/>
      <c r="Q124" s="165"/>
      <c r="R124" s="165"/>
      <c r="S124" s="165"/>
      <c r="T124" s="165"/>
      <c r="U124" s="95"/>
    </row>
    <row r="125" spans="1:21" ht="15" customHeight="1" x14ac:dyDescent="0.25">
      <c r="A125" s="85"/>
      <c r="B125" s="86"/>
      <c r="C125" s="156"/>
      <c r="D125" s="90"/>
      <c r="E125" s="93"/>
      <c r="F125" s="162"/>
      <c r="G125" s="120"/>
      <c r="H125" s="120"/>
      <c r="I125" s="120"/>
      <c r="J125" s="196"/>
      <c r="K125" s="196"/>
      <c r="L125" s="172"/>
      <c r="M125" s="93"/>
      <c r="N125" s="60"/>
      <c r="O125" s="165"/>
      <c r="P125" s="165"/>
      <c r="Q125" s="165"/>
      <c r="R125" s="165"/>
      <c r="S125" s="165"/>
      <c r="T125" s="165"/>
      <c r="U125" s="95"/>
    </row>
    <row r="126" spans="1:21" ht="15" customHeight="1" x14ac:dyDescent="0.25">
      <c r="A126" s="85"/>
      <c r="B126" s="86"/>
      <c r="C126" s="156"/>
      <c r="D126" s="90"/>
      <c r="E126" s="93"/>
      <c r="F126" s="162"/>
      <c r="G126" s="120"/>
      <c r="H126" s="120"/>
      <c r="I126" s="120"/>
      <c r="J126" s="196"/>
      <c r="K126" s="196"/>
      <c r="L126" s="172"/>
      <c r="M126" s="93"/>
      <c r="N126" s="60"/>
      <c r="O126" s="165"/>
      <c r="P126" s="165"/>
      <c r="Q126" s="165"/>
      <c r="R126" s="165"/>
      <c r="S126" s="165"/>
      <c r="T126" s="165"/>
      <c r="U126" s="95"/>
    </row>
    <row r="127" spans="1:21" ht="15" customHeight="1" x14ac:dyDescent="0.25">
      <c r="A127" s="85"/>
      <c r="B127" s="86"/>
      <c r="C127" s="156"/>
      <c r="D127" s="90"/>
      <c r="E127" s="93"/>
      <c r="F127" s="162"/>
      <c r="G127" s="120"/>
      <c r="H127" s="120"/>
      <c r="I127" s="120"/>
      <c r="J127" s="196"/>
      <c r="K127" s="196"/>
      <c r="L127" s="172"/>
      <c r="M127" s="93"/>
      <c r="N127" s="60"/>
      <c r="O127" s="165"/>
      <c r="P127" s="165"/>
      <c r="Q127" s="165"/>
      <c r="R127" s="165"/>
      <c r="S127" s="165"/>
      <c r="T127" s="165"/>
      <c r="U127" s="95"/>
    </row>
    <row r="128" spans="1:21" ht="15" customHeight="1" x14ac:dyDescent="0.25">
      <c r="A128" s="85"/>
      <c r="B128" s="86"/>
      <c r="C128" s="156"/>
      <c r="D128" s="90"/>
      <c r="E128" s="93"/>
      <c r="F128" s="162"/>
      <c r="G128" s="120"/>
      <c r="H128" s="120"/>
      <c r="I128" s="120"/>
      <c r="J128" s="196"/>
      <c r="K128" s="196"/>
      <c r="L128" s="172"/>
      <c r="M128" s="93"/>
      <c r="N128" s="60"/>
      <c r="O128" s="165"/>
      <c r="P128" s="165"/>
      <c r="Q128" s="165"/>
      <c r="R128" s="165"/>
      <c r="S128" s="165"/>
      <c r="T128" s="165"/>
      <c r="U128" s="95"/>
    </row>
    <row r="129" spans="1:21" ht="15" customHeight="1" x14ac:dyDescent="0.25">
      <c r="A129" s="85"/>
      <c r="B129" s="86"/>
      <c r="C129" s="156"/>
      <c r="D129" s="90"/>
      <c r="E129" s="93"/>
      <c r="F129" s="162"/>
      <c r="G129" s="120"/>
      <c r="H129" s="120"/>
      <c r="I129" s="120"/>
      <c r="J129" s="196"/>
      <c r="K129" s="196"/>
      <c r="L129" s="172"/>
      <c r="M129" s="93"/>
      <c r="N129" s="60"/>
      <c r="O129" s="165"/>
      <c r="P129" s="165"/>
      <c r="Q129" s="165"/>
      <c r="R129" s="165"/>
      <c r="S129" s="165"/>
      <c r="T129" s="165"/>
      <c r="U129" s="95"/>
    </row>
    <row r="130" spans="1:21" ht="15" customHeight="1" x14ac:dyDescent="0.25">
      <c r="A130" s="85"/>
      <c r="B130" s="86"/>
      <c r="C130" s="156"/>
      <c r="D130" s="90"/>
      <c r="E130" s="93"/>
      <c r="F130" s="162"/>
      <c r="G130" s="120"/>
      <c r="H130" s="120"/>
      <c r="I130" s="120"/>
      <c r="J130" s="196"/>
      <c r="K130" s="196"/>
      <c r="L130" s="172"/>
      <c r="M130" s="93"/>
      <c r="N130" s="60"/>
      <c r="O130" s="165"/>
      <c r="P130" s="165"/>
      <c r="Q130" s="165"/>
      <c r="R130" s="165"/>
      <c r="S130" s="165"/>
      <c r="T130" s="165"/>
      <c r="U130" s="95"/>
    </row>
    <row r="131" spans="1:21" ht="15" customHeight="1" x14ac:dyDescent="0.25">
      <c r="A131" s="85"/>
      <c r="B131" s="86"/>
      <c r="C131" s="156"/>
      <c r="D131" s="90"/>
      <c r="E131" s="93"/>
      <c r="F131" s="162"/>
      <c r="G131" s="120"/>
      <c r="H131" s="120"/>
      <c r="I131" s="120"/>
      <c r="J131" s="196"/>
      <c r="K131" s="196"/>
      <c r="L131" s="172"/>
      <c r="M131" s="93"/>
      <c r="N131" s="60"/>
      <c r="O131" s="165"/>
      <c r="P131" s="165"/>
      <c r="Q131" s="165"/>
      <c r="R131" s="165"/>
      <c r="S131" s="165"/>
      <c r="T131" s="165"/>
      <c r="U131" s="95"/>
    </row>
    <row r="132" spans="1:21" ht="15" customHeight="1" x14ac:dyDescent="0.25">
      <c r="A132" s="85"/>
      <c r="B132" s="86"/>
      <c r="C132" s="156"/>
      <c r="D132" s="90"/>
      <c r="E132" s="93"/>
      <c r="F132" s="162"/>
      <c r="G132" s="120"/>
      <c r="H132" s="120"/>
      <c r="I132" s="120"/>
      <c r="J132" s="196"/>
      <c r="K132" s="196"/>
      <c r="L132" s="172"/>
      <c r="M132" s="93"/>
      <c r="N132" s="60"/>
      <c r="O132" s="165"/>
      <c r="P132" s="165"/>
      <c r="Q132" s="165"/>
      <c r="R132" s="165"/>
      <c r="S132" s="165"/>
      <c r="T132" s="165"/>
      <c r="U132" s="95"/>
    </row>
    <row r="133" spans="1:21" ht="15" customHeight="1" x14ac:dyDescent="0.25">
      <c r="A133" s="85"/>
      <c r="B133" s="86"/>
      <c r="C133" s="156"/>
      <c r="D133" s="90"/>
      <c r="E133" s="93"/>
      <c r="F133" s="162"/>
      <c r="G133" s="120"/>
      <c r="H133" s="120"/>
      <c r="I133" s="120"/>
      <c r="J133" s="196"/>
      <c r="K133" s="196"/>
      <c r="L133" s="172"/>
      <c r="M133" s="93"/>
      <c r="N133" s="60"/>
      <c r="O133" s="165"/>
      <c r="P133" s="165"/>
      <c r="Q133" s="165"/>
      <c r="R133" s="165"/>
      <c r="S133" s="165"/>
      <c r="T133" s="165"/>
      <c r="U133" s="95"/>
    </row>
    <row r="134" spans="1:21" ht="15" customHeight="1" x14ac:dyDescent="0.25">
      <c r="A134" s="85"/>
      <c r="B134" s="86"/>
      <c r="C134" s="156"/>
      <c r="D134" s="90"/>
      <c r="E134" s="93"/>
      <c r="F134" s="162"/>
      <c r="G134" s="120"/>
      <c r="H134" s="120"/>
      <c r="I134" s="120"/>
      <c r="J134" s="196"/>
      <c r="K134" s="196"/>
      <c r="L134" s="172"/>
      <c r="M134" s="93"/>
      <c r="N134" s="60"/>
      <c r="O134" s="165"/>
      <c r="P134" s="165"/>
      <c r="Q134" s="165"/>
      <c r="R134" s="165"/>
      <c r="S134" s="165"/>
      <c r="T134" s="165"/>
      <c r="U134" s="95"/>
    </row>
    <row r="135" spans="1:21" ht="15" customHeight="1" x14ac:dyDescent="0.25">
      <c r="A135" s="85"/>
      <c r="B135" s="86"/>
      <c r="C135" s="156"/>
      <c r="D135" s="90"/>
      <c r="E135" s="93"/>
      <c r="F135" s="162"/>
      <c r="G135" s="120"/>
      <c r="H135" s="120"/>
      <c r="I135" s="120"/>
      <c r="J135" s="196"/>
      <c r="K135" s="196"/>
      <c r="L135" s="172"/>
      <c r="M135" s="93"/>
      <c r="N135" s="60"/>
      <c r="O135" s="165"/>
      <c r="P135" s="165"/>
      <c r="Q135" s="165"/>
      <c r="R135" s="165"/>
      <c r="S135" s="165"/>
      <c r="T135" s="165"/>
      <c r="U135" s="95"/>
    </row>
    <row r="136" spans="1:21" ht="15" customHeight="1" x14ac:dyDescent="0.25">
      <c r="A136" s="85"/>
      <c r="B136" s="86"/>
      <c r="C136" s="156"/>
      <c r="D136" s="90"/>
      <c r="E136" s="93"/>
      <c r="F136" s="162"/>
      <c r="G136" s="120"/>
      <c r="H136" s="120"/>
      <c r="I136" s="120"/>
      <c r="J136" s="196"/>
      <c r="K136" s="196"/>
      <c r="L136" s="172"/>
      <c r="M136" s="93"/>
      <c r="N136" s="60"/>
      <c r="O136" s="165"/>
      <c r="P136" s="165"/>
      <c r="Q136" s="165"/>
      <c r="R136" s="165"/>
      <c r="S136" s="165"/>
      <c r="T136" s="165"/>
      <c r="U136" s="95"/>
    </row>
    <row r="137" spans="1:21" ht="15" customHeight="1" x14ac:dyDescent="0.25">
      <c r="A137" s="85"/>
      <c r="B137" s="86"/>
      <c r="C137" s="156"/>
      <c r="D137" s="90"/>
      <c r="E137" s="93"/>
      <c r="F137" s="162"/>
      <c r="G137" s="120"/>
      <c r="H137" s="120"/>
      <c r="I137" s="120"/>
      <c r="J137" s="196"/>
      <c r="K137" s="196"/>
      <c r="L137" s="172"/>
      <c r="M137" s="93"/>
      <c r="N137" s="60"/>
      <c r="O137" s="165"/>
      <c r="P137" s="165"/>
      <c r="Q137" s="165"/>
      <c r="R137" s="165"/>
      <c r="S137" s="165"/>
      <c r="T137" s="165"/>
      <c r="U137" s="95"/>
    </row>
    <row r="138" spans="1:21" ht="15" customHeight="1" x14ac:dyDescent="0.25">
      <c r="A138" s="85"/>
      <c r="B138" s="86"/>
      <c r="C138" s="156"/>
      <c r="D138" s="90"/>
      <c r="E138" s="93"/>
      <c r="F138" s="162"/>
      <c r="G138" s="120"/>
      <c r="H138" s="120"/>
      <c r="I138" s="120"/>
      <c r="J138" s="196"/>
      <c r="K138" s="196"/>
      <c r="L138" s="172"/>
      <c r="M138" s="93"/>
      <c r="N138" s="60"/>
      <c r="O138" s="165"/>
      <c r="P138" s="165"/>
      <c r="Q138" s="165"/>
      <c r="R138" s="165"/>
      <c r="S138" s="165"/>
      <c r="T138" s="165"/>
      <c r="U138" s="95"/>
    </row>
    <row r="139" spans="1:21" ht="15" customHeight="1" x14ac:dyDescent="0.25">
      <c r="A139" s="85"/>
      <c r="B139" s="86"/>
      <c r="C139" s="156"/>
      <c r="D139" s="90"/>
      <c r="E139" s="93"/>
      <c r="F139" s="162"/>
      <c r="G139" s="120"/>
      <c r="H139" s="120"/>
      <c r="I139" s="120"/>
      <c r="J139" s="196"/>
      <c r="K139" s="196"/>
      <c r="L139" s="172"/>
      <c r="M139" s="93"/>
      <c r="N139" s="60"/>
      <c r="O139" s="165"/>
      <c r="P139" s="165"/>
      <c r="Q139" s="165"/>
      <c r="R139" s="165"/>
      <c r="S139" s="165"/>
      <c r="T139" s="165"/>
      <c r="U139" s="95"/>
    </row>
    <row r="140" spans="1:21" ht="15" customHeight="1" x14ac:dyDescent="0.25">
      <c r="A140" s="85"/>
      <c r="B140" s="86"/>
      <c r="C140" s="156"/>
      <c r="D140" s="90"/>
      <c r="E140" s="93"/>
      <c r="F140" s="162"/>
      <c r="G140" s="120"/>
      <c r="H140" s="120"/>
      <c r="I140" s="120"/>
      <c r="J140" s="196"/>
      <c r="K140" s="196"/>
      <c r="L140" s="172"/>
      <c r="M140" s="93"/>
      <c r="N140" s="60"/>
      <c r="O140" s="165"/>
      <c r="P140" s="165"/>
      <c r="Q140" s="165"/>
      <c r="R140" s="165"/>
      <c r="S140" s="165"/>
      <c r="T140" s="165"/>
      <c r="U140" s="95"/>
    </row>
    <row r="141" spans="1:21" ht="15" customHeight="1" x14ac:dyDescent="0.25">
      <c r="A141" s="85"/>
      <c r="B141" s="86"/>
      <c r="C141" s="156"/>
      <c r="D141" s="90"/>
      <c r="E141" s="93"/>
      <c r="F141" s="162"/>
      <c r="G141" s="120"/>
      <c r="H141" s="120"/>
      <c r="I141" s="120"/>
      <c r="J141" s="196"/>
      <c r="K141" s="196"/>
      <c r="L141" s="172"/>
      <c r="M141" s="93"/>
      <c r="N141" s="60"/>
      <c r="O141" s="165"/>
      <c r="P141" s="165"/>
      <c r="Q141" s="165"/>
      <c r="R141" s="165"/>
      <c r="S141" s="165"/>
      <c r="T141" s="165"/>
      <c r="U141" s="95"/>
    </row>
    <row r="142" spans="1:21" ht="15" customHeight="1" x14ac:dyDescent="0.25">
      <c r="A142" s="85"/>
      <c r="B142" s="86"/>
      <c r="C142" s="156"/>
      <c r="D142" s="90"/>
      <c r="E142" s="93"/>
      <c r="F142" s="162"/>
      <c r="G142" s="120"/>
      <c r="H142" s="120"/>
      <c r="I142" s="120"/>
      <c r="J142" s="196"/>
      <c r="K142" s="196"/>
      <c r="L142" s="172"/>
      <c r="M142" s="93"/>
      <c r="N142" s="60"/>
      <c r="O142" s="165"/>
      <c r="P142" s="165"/>
      <c r="Q142" s="165"/>
      <c r="R142" s="165"/>
      <c r="S142" s="165"/>
      <c r="T142" s="165"/>
      <c r="U142" s="95"/>
    </row>
    <row r="143" spans="1:21" ht="15" customHeight="1" x14ac:dyDescent="0.25">
      <c r="A143" s="85"/>
      <c r="B143" s="86"/>
      <c r="C143" s="156"/>
      <c r="D143" s="90"/>
      <c r="E143" s="93"/>
      <c r="F143" s="162"/>
      <c r="G143" s="120"/>
      <c r="H143" s="120"/>
      <c r="I143" s="120"/>
      <c r="J143" s="196"/>
      <c r="K143" s="196"/>
      <c r="L143" s="172"/>
      <c r="M143" s="93"/>
      <c r="N143" s="60"/>
      <c r="O143" s="165"/>
      <c r="P143" s="165"/>
      <c r="Q143" s="165"/>
      <c r="R143" s="165"/>
      <c r="S143" s="165"/>
      <c r="T143" s="165"/>
      <c r="U143" s="95"/>
    </row>
    <row r="144" spans="1:21" ht="15" customHeight="1" x14ac:dyDescent="0.25">
      <c r="A144" s="85"/>
      <c r="B144" s="86"/>
      <c r="C144" s="156"/>
      <c r="D144" s="90"/>
      <c r="E144" s="93"/>
      <c r="F144" s="162"/>
      <c r="G144" s="120"/>
      <c r="H144" s="120"/>
      <c r="I144" s="120"/>
      <c r="J144" s="196"/>
      <c r="K144" s="196"/>
      <c r="L144" s="172"/>
      <c r="M144" s="93"/>
      <c r="N144" s="60"/>
      <c r="O144" s="165"/>
      <c r="P144" s="165"/>
      <c r="Q144" s="165"/>
      <c r="R144" s="165"/>
      <c r="S144" s="165"/>
      <c r="T144" s="165"/>
      <c r="U144" s="95"/>
    </row>
    <row r="145" spans="1:21" ht="15" customHeight="1" x14ac:dyDescent="0.25">
      <c r="A145" s="85"/>
      <c r="B145" s="86"/>
      <c r="C145" s="156"/>
      <c r="D145" s="90"/>
      <c r="E145" s="93"/>
      <c r="F145" s="162"/>
      <c r="G145" s="120"/>
      <c r="H145" s="120"/>
      <c r="I145" s="120"/>
      <c r="J145" s="196"/>
      <c r="K145" s="196"/>
      <c r="L145" s="172"/>
      <c r="M145" s="93"/>
      <c r="N145" s="60"/>
      <c r="O145" s="165"/>
      <c r="P145" s="165"/>
      <c r="Q145" s="165"/>
      <c r="R145" s="165"/>
      <c r="S145" s="165"/>
      <c r="T145" s="165"/>
      <c r="U145" s="95"/>
    </row>
    <row r="146" spans="1:21" ht="15" customHeight="1" x14ac:dyDescent="0.25">
      <c r="A146" s="85"/>
      <c r="B146" s="86"/>
      <c r="C146" s="156"/>
      <c r="D146" s="90"/>
      <c r="E146" s="93"/>
      <c r="F146" s="162"/>
      <c r="G146" s="120"/>
      <c r="H146" s="120"/>
      <c r="I146" s="120"/>
      <c r="J146" s="196"/>
      <c r="K146" s="196"/>
      <c r="L146" s="172"/>
      <c r="M146" s="93"/>
      <c r="N146" s="60"/>
      <c r="O146" s="165"/>
      <c r="P146" s="165"/>
      <c r="Q146" s="165"/>
      <c r="R146" s="165"/>
      <c r="S146" s="165"/>
      <c r="T146" s="165"/>
      <c r="U146" s="95"/>
    </row>
    <row r="147" spans="1:21" ht="15" customHeight="1" x14ac:dyDescent="0.25">
      <c r="A147" s="85"/>
      <c r="B147" s="86"/>
      <c r="C147" s="156"/>
      <c r="D147" s="90"/>
      <c r="E147" s="93"/>
      <c r="F147" s="162"/>
      <c r="G147" s="120"/>
      <c r="H147" s="120"/>
      <c r="I147" s="120"/>
      <c r="J147" s="196"/>
      <c r="K147" s="196"/>
      <c r="L147" s="172"/>
      <c r="M147" s="93"/>
      <c r="N147" s="60"/>
      <c r="O147" s="165"/>
      <c r="P147" s="165"/>
      <c r="Q147" s="165"/>
      <c r="R147" s="165"/>
      <c r="S147" s="165"/>
      <c r="T147" s="165"/>
      <c r="U147" s="95"/>
    </row>
    <row r="148" spans="1:21" ht="15" customHeight="1" x14ac:dyDescent="0.25">
      <c r="A148" s="85"/>
      <c r="B148" s="86"/>
      <c r="C148" s="156"/>
      <c r="D148" s="90"/>
      <c r="E148" s="93"/>
      <c r="F148" s="162"/>
      <c r="G148" s="120"/>
      <c r="H148" s="120"/>
      <c r="I148" s="120"/>
      <c r="J148" s="196"/>
      <c r="K148" s="196"/>
      <c r="L148" s="172"/>
      <c r="M148" s="93"/>
      <c r="N148" s="60"/>
      <c r="O148" s="165"/>
      <c r="P148" s="165"/>
      <c r="Q148" s="165"/>
      <c r="R148" s="165"/>
      <c r="S148" s="165"/>
      <c r="T148" s="165"/>
      <c r="U148" s="95"/>
    </row>
    <row r="149" spans="1:21" ht="15" customHeight="1" x14ac:dyDescent="0.25">
      <c r="A149" s="85"/>
      <c r="B149" s="86"/>
      <c r="C149" s="156"/>
      <c r="D149" s="90"/>
      <c r="E149" s="93"/>
      <c r="F149" s="162"/>
      <c r="G149" s="120"/>
      <c r="H149" s="120"/>
      <c r="I149" s="120"/>
      <c r="J149" s="196"/>
      <c r="K149" s="196"/>
      <c r="L149" s="172"/>
      <c r="M149" s="93"/>
      <c r="N149" s="60"/>
      <c r="O149" s="165"/>
      <c r="P149" s="165"/>
      <c r="Q149" s="165"/>
      <c r="R149" s="165"/>
      <c r="S149" s="165"/>
      <c r="T149" s="165"/>
      <c r="U149" s="95"/>
    </row>
    <row r="150" spans="1:21" ht="15" customHeight="1" x14ac:dyDescent="0.25">
      <c r="A150" s="85"/>
      <c r="B150" s="86"/>
      <c r="C150" s="156"/>
      <c r="D150" s="90"/>
      <c r="E150" s="93"/>
      <c r="F150" s="162"/>
      <c r="G150" s="120"/>
      <c r="H150" s="120"/>
      <c r="I150" s="120"/>
      <c r="J150" s="196"/>
      <c r="K150" s="196"/>
      <c r="L150" s="172"/>
      <c r="M150" s="93"/>
      <c r="N150" s="60"/>
      <c r="O150" s="165"/>
      <c r="P150" s="165"/>
      <c r="Q150" s="165"/>
      <c r="R150" s="165"/>
      <c r="S150" s="165"/>
      <c r="T150" s="165"/>
      <c r="U150" s="95"/>
    </row>
    <row r="151" spans="1:21" ht="15" customHeight="1" x14ac:dyDescent="0.25">
      <c r="A151" s="85"/>
      <c r="B151" s="86"/>
      <c r="C151" s="156"/>
      <c r="D151" s="90"/>
      <c r="E151" s="93"/>
      <c r="F151" s="162"/>
      <c r="G151" s="120"/>
      <c r="H151" s="120"/>
      <c r="I151" s="120"/>
      <c r="J151" s="196"/>
      <c r="K151" s="196"/>
      <c r="L151" s="172"/>
      <c r="M151" s="93"/>
      <c r="N151" s="60"/>
      <c r="O151" s="165"/>
      <c r="P151" s="165"/>
      <c r="Q151" s="165"/>
      <c r="R151" s="165"/>
      <c r="S151" s="165"/>
      <c r="T151" s="165"/>
      <c r="U151" s="95"/>
    </row>
    <row r="152" spans="1:21" ht="15" customHeight="1" x14ac:dyDescent="0.25">
      <c r="A152" s="85"/>
      <c r="B152" s="86"/>
      <c r="C152" s="156"/>
      <c r="D152" s="90"/>
      <c r="E152" s="93"/>
      <c r="F152" s="162"/>
      <c r="G152" s="120"/>
      <c r="H152" s="120"/>
      <c r="I152" s="120"/>
      <c r="J152" s="196"/>
      <c r="K152" s="196"/>
      <c r="L152" s="172"/>
      <c r="M152" s="93"/>
      <c r="N152" s="60"/>
      <c r="O152" s="165"/>
      <c r="P152" s="165"/>
      <c r="Q152" s="165"/>
      <c r="R152" s="165"/>
      <c r="S152" s="165"/>
      <c r="T152" s="165"/>
      <c r="U152" s="95"/>
    </row>
    <row r="153" spans="1:21" ht="15" customHeight="1" x14ac:dyDescent="0.25">
      <c r="A153" s="85"/>
      <c r="B153" s="86"/>
      <c r="C153" s="156"/>
      <c r="D153" s="90"/>
      <c r="E153" s="93"/>
      <c r="F153" s="162"/>
      <c r="G153" s="120"/>
      <c r="H153" s="120"/>
      <c r="I153" s="120"/>
      <c r="J153" s="196"/>
      <c r="K153" s="196"/>
      <c r="L153" s="172"/>
      <c r="M153" s="93"/>
      <c r="N153" s="60"/>
      <c r="O153" s="165"/>
      <c r="P153" s="165"/>
      <c r="Q153" s="165"/>
      <c r="R153" s="165"/>
      <c r="S153" s="165"/>
      <c r="T153" s="165"/>
      <c r="U153" s="95"/>
    </row>
    <row r="154" spans="1:21" ht="15" customHeight="1" x14ac:dyDescent="0.25">
      <c r="A154" s="85"/>
      <c r="B154" s="86"/>
      <c r="C154" s="156"/>
      <c r="D154" s="90"/>
      <c r="E154" s="93"/>
      <c r="F154" s="162"/>
      <c r="G154" s="120"/>
      <c r="H154" s="120"/>
      <c r="I154" s="120"/>
      <c r="J154" s="196"/>
      <c r="K154" s="196"/>
      <c r="L154" s="172"/>
      <c r="M154" s="93"/>
      <c r="N154" s="60"/>
      <c r="O154" s="165"/>
      <c r="P154" s="165"/>
      <c r="Q154" s="165"/>
      <c r="R154" s="165"/>
      <c r="S154" s="165"/>
      <c r="T154" s="165"/>
      <c r="U154" s="95"/>
    </row>
    <row r="155" spans="1:21" ht="15" customHeight="1" x14ac:dyDescent="0.25">
      <c r="A155" s="85"/>
      <c r="B155" s="86"/>
      <c r="C155" s="156"/>
      <c r="D155" s="90"/>
      <c r="E155" s="93"/>
      <c r="F155" s="162"/>
      <c r="G155" s="120"/>
      <c r="H155" s="120"/>
      <c r="I155" s="120"/>
      <c r="J155" s="196"/>
      <c r="K155" s="196"/>
      <c r="L155" s="172"/>
      <c r="M155" s="93"/>
      <c r="N155" s="60"/>
      <c r="O155" s="165"/>
      <c r="P155" s="165"/>
      <c r="Q155" s="165"/>
      <c r="R155" s="165"/>
      <c r="S155" s="165"/>
      <c r="T155" s="165"/>
      <c r="U155" s="95"/>
    </row>
    <row r="156" spans="1:21" ht="15" customHeight="1" x14ac:dyDescent="0.25">
      <c r="A156" s="85"/>
      <c r="B156" s="86"/>
      <c r="C156" s="156"/>
      <c r="D156" s="90"/>
      <c r="E156" s="93"/>
      <c r="F156" s="162"/>
      <c r="G156" s="120"/>
      <c r="H156" s="120"/>
      <c r="I156" s="120"/>
      <c r="J156" s="196"/>
      <c r="K156" s="196"/>
      <c r="L156" s="172"/>
      <c r="M156" s="93"/>
      <c r="N156" s="60"/>
      <c r="O156" s="165"/>
      <c r="P156" s="165"/>
      <c r="Q156" s="165"/>
      <c r="R156" s="165"/>
      <c r="S156" s="165"/>
      <c r="T156" s="165"/>
      <c r="U156" s="95"/>
    </row>
    <row r="157" spans="1:21" ht="15" customHeight="1" x14ac:dyDescent="0.25">
      <c r="A157" s="85"/>
      <c r="B157" s="86"/>
      <c r="C157" s="156"/>
      <c r="D157" s="90"/>
      <c r="E157" s="93"/>
      <c r="F157" s="162"/>
      <c r="G157" s="120"/>
      <c r="H157" s="120"/>
      <c r="I157" s="120"/>
      <c r="J157" s="196"/>
      <c r="K157" s="196"/>
      <c r="L157" s="172"/>
      <c r="M157" s="93"/>
      <c r="N157" s="60"/>
      <c r="O157" s="165"/>
      <c r="P157" s="165"/>
      <c r="Q157" s="165"/>
      <c r="R157" s="165"/>
      <c r="S157" s="165"/>
      <c r="T157" s="165"/>
      <c r="U157" s="95"/>
    </row>
    <row r="158" spans="1:21" ht="15" customHeight="1" x14ac:dyDescent="0.25">
      <c r="A158" s="85"/>
      <c r="B158" s="86"/>
      <c r="C158" s="156"/>
      <c r="D158" s="90"/>
      <c r="E158" s="93"/>
      <c r="F158" s="162"/>
      <c r="G158" s="120"/>
      <c r="H158" s="120"/>
      <c r="I158" s="120"/>
      <c r="J158" s="196"/>
      <c r="K158" s="196"/>
      <c r="L158" s="172"/>
      <c r="M158" s="93"/>
      <c r="N158" s="60"/>
      <c r="O158" s="165"/>
      <c r="P158" s="165"/>
      <c r="Q158" s="165"/>
      <c r="R158" s="165"/>
      <c r="S158" s="165"/>
      <c r="T158" s="165"/>
      <c r="U158" s="95"/>
    </row>
    <row r="159" spans="1:21" ht="15" customHeight="1" x14ac:dyDescent="0.25">
      <c r="A159" s="85"/>
      <c r="B159" s="86"/>
      <c r="C159" s="156"/>
      <c r="D159" s="90"/>
      <c r="E159" s="93"/>
      <c r="F159" s="162"/>
      <c r="G159" s="120"/>
      <c r="H159" s="120"/>
      <c r="I159" s="120"/>
      <c r="J159" s="196"/>
      <c r="K159" s="196"/>
      <c r="L159" s="172"/>
      <c r="M159" s="93"/>
      <c r="N159" s="60"/>
      <c r="O159" s="165"/>
      <c r="P159" s="165"/>
      <c r="Q159" s="165"/>
      <c r="R159" s="165"/>
      <c r="S159" s="165"/>
      <c r="T159" s="165"/>
      <c r="U159" s="95"/>
    </row>
    <row r="160" spans="1:21" ht="15" customHeight="1" x14ac:dyDescent="0.25">
      <c r="A160" s="85"/>
      <c r="B160" s="86"/>
      <c r="C160" s="156"/>
      <c r="D160" s="90"/>
      <c r="E160" s="93"/>
      <c r="F160" s="162"/>
      <c r="G160" s="120"/>
      <c r="H160" s="120"/>
      <c r="I160" s="120"/>
      <c r="J160" s="196"/>
      <c r="K160" s="196"/>
      <c r="L160" s="172"/>
      <c r="M160" s="93"/>
      <c r="N160" s="60"/>
      <c r="O160" s="165"/>
      <c r="P160" s="165"/>
      <c r="Q160" s="165"/>
      <c r="R160" s="165"/>
      <c r="S160" s="165"/>
      <c r="T160" s="165"/>
      <c r="U160" s="95"/>
    </row>
    <row r="161" spans="1:21" ht="15" customHeight="1" x14ac:dyDescent="0.25">
      <c r="A161" s="85"/>
      <c r="B161" s="86"/>
      <c r="C161" s="156"/>
      <c r="D161" s="90"/>
      <c r="E161" s="93"/>
      <c r="F161" s="162"/>
      <c r="G161" s="120"/>
      <c r="H161" s="120"/>
      <c r="I161" s="120"/>
      <c r="J161" s="196"/>
      <c r="K161" s="196"/>
      <c r="L161" s="172"/>
      <c r="M161" s="93"/>
      <c r="N161" s="60"/>
      <c r="O161" s="165"/>
      <c r="P161" s="165"/>
      <c r="Q161" s="165"/>
      <c r="R161" s="165"/>
      <c r="S161" s="165"/>
      <c r="T161" s="165"/>
      <c r="U161" s="95"/>
    </row>
    <row r="162" spans="1:21" ht="15" customHeight="1" x14ac:dyDescent="0.25">
      <c r="A162" s="85"/>
      <c r="B162" s="86"/>
      <c r="C162" s="156"/>
      <c r="D162" s="90"/>
      <c r="E162" s="93"/>
      <c r="F162" s="162"/>
      <c r="G162" s="120"/>
      <c r="H162" s="120"/>
      <c r="I162" s="120"/>
      <c r="J162" s="196"/>
      <c r="K162" s="196"/>
      <c r="L162" s="172"/>
      <c r="M162" s="93"/>
      <c r="N162" s="60"/>
      <c r="O162" s="165"/>
      <c r="P162" s="165"/>
      <c r="Q162" s="165"/>
      <c r="R162" s="165"/>
      <c r="S162" s="165"/>
      <c r="T162" s="165"/>
      <c r="U162" s="95"/>
    </row>
    <row r="163" spans="1:21" ht="15" customHeight="1" x14ac:dyDescent="0.25">
      <c r="A163" s="85"/>
      <c r="B163" s="86"/>
      <c r="C163" s="156"/>
      <c r="D163" s="90"/>
      <c r="E163" s="93"/>
      <c r="F163" s="162"/>
      <c r="G163" s="120"/>
      <c r="H163" s="120"/>
      <c r="I163" s="120"/>
      <c r="J163" s="196"/>
      <c r="K163" s="196"/>
      <c r="L163" s="172"/>
      <c r="M163" s="93"/>
      <c r="N163" s="60"/>
      <c r="O163" s="165"/>
      <c r="P163" s="165"/>
      <c r="Q163" s="165"/>
      <c r="R163" s="165"/>
      <c r="S163" s="165"/>
      <c r="T163" s="165"/>
      <c r="U163" s="95"/>
    </row>
    <row r="164" spans="1:21" ht="15" customHeight="1" x14ac:dyDescent="0.25">
      <c r="A164" s="85"/>
      <c r="B164" s="86"/>
      <c r="C164" s="156"/>
      <c r="D164" s="90"/>
      <c r="E164" s="93"/>
      <c r="F164" s="162"/>
      <c r="G164" s="120"/>
      <c r="H164" s="120"/>
      <c r="I164" s="120"/>
      <c r="J164" s="196"/>
      <c r="K164" s="196"/>
      <c r="L164" s="172"/>
      <c r="M164" s="93"/>
      <c r="N164" s="60"/>
      <c r="O164" s="165"/>
      <c r="P164" s="165"/>
      <c r="Q164" s="165"/>
      <c r="R164" s="165"/>
      <c r="S164" s="165"/>
      <c r="T164" s="165"/>
      <c r="U164" s="95"/>
    </row>
    <row r="165" spans="1:21" ht="15" customHeight="1" x14ac:dyDescent="0.25">
      <c r="A165" s="85"/>
      <c r="B165" s="86"/>
      <c r="C165" s="156"/>
      <c r="D165" s="90"/>
      <c r="E165" s="93"/>
      <c r="F165" s="162"/>
      <c r="G165" s="120"/>
      <c r="H165" s="120"/>
      <c r="I165" s="120"/>
      <c r="J165" s="196"/>
      <c r="K165" s="196"/>
      <c r="L165" s="172"/>
      <c r="M165" s="93"/>
      <c r="N165" s="60"/>
      <c r="O165" s="165"/>
      <c r="P165" s="165"/>
      <c r="Q165" s="165"/>
      <c r="R165" s="165"/>
      <c r="S165" s="165"/>
      <c r="T165" s="165"/>
      <c r="U165" s="95"/>
    </row>
    <row r="166" spans="1:21" ht="15" customHeight="1" x14ac:dyDescent="0.25">
      <c r="A166" s="85"/>
      <c r="B166" s="86"/>
      <c r="C166" s="156"/>
      <c r="D166" s="90"/>
      <c r="E166" s="93"/>
      <c r="F166" s="162"/>
      <c r="G166" s="120"/>
      <c r="H166" s="120"/>
      <c r="I166" s="120"/>
      <c r="J166" s="196"/>
      <c r="K166" s="196"/>
      <c r="L166" s="172"/>
      <c r="M166" s="93"/>
      <c r="N166" s="60"/>
      <c r="O166" s="165"/>
      <c r="P166" s="165"/>
      <c r="Q166" s="165"/>
      <c r="R166" s="165"/>
      <c r="S166" s="165"/>
      <c r="T166" s="165"/>
      <c r="U166" s="95"/>
    </row>
    <row r="167" spans="1:21" ht="15" customHeight="1" x14ac:dyDescent="0.25">
      <c r="A167" s="85"/>
      <c r="B167" s="86"/>
      <c r="C167" s="156"/>
      <c r="D167" s="90"/>
      <c r="E167" s="93"/>
      <c r="F167" s="162"/>
      <c r="G167" s="120"/>
      <c r="H167" s="120"/>
      <c r="I167" s="120"/>
      <c r="J167" s="196"/>
      <c r="K167" s="196"/>
      <c r="L167" s="172"/>
      <c r="M167" s="93"/>
      <c r="N167" s="60"/>
      <c r="O167" s="165"/>
      <c r="P167" s="165"/>
      <c r="Q167" s="165"/>
      <c r="R167" s="165"/>
      <c r="S167" s="165"/>
      <c r="T167" s="165"/>
      <c r="U167" s="95"/>
    </row>
    <row r="168" spans="1:21" ht="15" customHeight="1" x14ac:dyDescent="0.25">
      <c r="A168" s="85"/>
      <c r="B168" s="86"/>
      <c r="C168" s="156"/>
      <c r="D168" s="90"/>
      <c r="E168" s="93"/>
      <c r="F168" s="162"/>
      <c r="G168" s="120"/>
      <c r="H168" s="120"/>
      <c r="I168" s="120"/>
      <c r="J168" s="196"/>
      <c r="K168" s="196"/>
      <c r="L168" s="172"/>
      <c r="M168" s="93"/>
      <c r="N168" s="60"/>
      <c r="O168" s="165"/>
      <c r="P168" s="165"/>
      <c r="Q168" s="165"/>
      <c r="R168" s="165"/>
      <c r="S168" s="165"/>
      <c r="T168" s="165"/>
      <c r="U168" s="95"/>
    </row>
    <row r="169" spans="1:21" ht="15" customHeight="1" x14ac:dyDescent="0.25">
      <c r="A169" s="85"/>
      <c r="B169" s="86"/>
      <c r="C169" s="156"/>
      <c r="D169" s="90"/>
      <c r="E169" s="93"/>
      <c r="F169" s="162"/>
      <c r="G169" s="120"/>
      <c r="H169" s="120"/>
      <c r="I169" s="120"/>
      <c r="J169" s="196"/>
      <c r="K169" s="196"/>
      <c r="L169" s="172"/>
      <c r="M169" s="93"/>
      <c r="N169" s="60"/>
      <c r="O169" s="165"/>
      <c r="P169" s="165"/>
      <c r="Q169" s="165"/>
      <c r="R169" s="165"/>
      <c r="S169" s="165"/>
      <c r="T169" s="165"/>
      <c r="U169" s="95"/>
    </row>
    <row r="170" spans="1:21" ht="15" customHeight="1" x14ac:dyDescent="0.25">
      <c r="A170" s="85"/>
      <c r="B170" s="86"/>
      <c r="C170" s="156"/>
      <c r="D170" s="90"/>
      <c r="E170" s="93"/>
      <c r="F170" s="162"/>
      <c r="G170" s="120"/>
      <c r="H170" s="120"/>
      <c r="I170" s="120"/>
      <c r="J170" s="196"/>
      <c r="K170" s="196"/>
      <c r="L170" s="172"/>
      <c r="M170" s="93"/>
      <c r="N170" s="60"/>
      <c r="O170" s="165"/>
      <c r="P170" s="165"/>
      <c r="Q170" s="165"/>
      <c r="R170" s="165"/>
      <c r="S170" s="165"/>
      <c r="T170" s="165"/>
      <c r="U170" s="95"/>
    </row>
    <row r="171" spans="1:21" ht="15" customHeight="1" x14ac:dyDescent="0.25">
      <c r="A171" s="85"/>
      <c r="B171" s="86"/>
      <c r="C171" s="156"/>
      <c r="D171" s="90"/>
      <c r="E171" s="93"/>
      <c r="F171" s="162"/>
      <c r="G171" s="120"/>
      <c r="H171" s="120"/>
      <c r="I171" s="120"/>
      <c r="J171" s="196"/>
      <c r="K171" s="196"/>
      <c r="L171" s="172"/>
      <c r="M171" s="93"/>
      <c r="N171" s="60"/>
      <c r="O171" s="165"/>
      <c r="P171" s="165"/>
      <c r="Q171" s="165"/>
      <c r="R171" s="165"/>
      <c r="S171" s="165"/>
      <c r="T171" s="165"/>
      <c r="U171" s="95"/>
    </row>
    <row r="172" spans="1:21" ht="15" customHeight="1" x14ac:dyDescent="0.25">
      <c r="A172" s="85"/>
      <c r="B172" s="86"/>
      <c r="C172" s="156"/>
      <c r="D172" s="90"/>
      <c r="E172" s="93"/>
      <c r="F172" s="162"/>
      <c r="G172" s="120"/>
      <c r="H172" s="120"/>
      <c r="I172" s="120"/>
      <c r="J172" s="196"/>
      <c r="K172" s="196"/>
      <c r="L172" s="172"/>
      <c r="M172" s="93"/>
      <c r="N172" s="60"/>
      <c r="O172" s="165"/>
      <c r="P172" s="165"/>
      <c r="Q172" s="165"/>
      <c r="R172" s="165"/>
      <c r="S172" s="165"/>
      <c r="T172" s="165"/>
      <c r="U172" s="95"/>
    </row>
    <row r="173" spans="1:21" ht="15" customHeight="1" x14ac:dyDescent="0.25">
      <c r="A173" s="85"/>
      <c r="B173" s="86"/>
      <c r="C173" s="156"/>
      <c r="D173" s="90"/>
      <c r="E173" s="93"/>
      <c r="F173" s="162"/>
      <c r="G173" s="120"/>
      <c r="H173" s="120"/>
      <c r="I173" s="120"/>
      <c r="J173" s="196"/>
      <c r="K173" s="196"/>
      <c r="L173" s="172"/>
      <c r="M173" s="93"/>
      <c r="N173" s="60"/>
      <c r="O173" s="165"/>
      <c r="P173" s="165"/>
      <c r="Q173" s="165"/>
      <c r="R173" s="165"/>
      <c r="S173" s="165"/>
      <c r="T173" s="165"/>
      <c r="U173" s="95"/>
    </row>
    <row r="174" spans="1:21" ht="15" customHeight="1" x14ac:dyDescent="0.25">
      <c r="A174" s="85"/>
      <c r="B174" s="86"/>
      <c r="C174" s="156"/>
      <c r="D174" s="90"/>
      <c r="E174" s="93"/>
      <c r="F174" s="162"/>
      <c r="G174" s="120"/>
      <c r="H174" s="120"/>
      <c r="I174" s="120"/>
      <c r="J174" s="196"/>
      <c r="K174" s="196"/>
      <c r="L174" s="172"/>
      <c r="M174" s="93"/>
      <c r="N174" s="60"/>
      <c r="O174" s="165"/>
      <c r="P174" s="165"/>
      <c r="Q174" s="165"/>
      <c r="R174" s="165"/>
      <c r="S174" s="165"/>
      <c r="T174" s="165"/>
      <c r="U174" s="95"/>
    </row>
    <row r="175" spans="1:21" ht="15" customHeight="1" x14ac:dyDescent="0.25">
      <c r="A175" s="85"/>
      <c r="B175" s="86"/>
      <c r="C175" s="156"/>
      <c r="D175" s="90"/>
      <c r="E175" s="93"/>
      <c r="F175" s="162"/>
      <c r="G175" s="120"/>
      <c r="H175" s="120"/>
      <c r="I175" s="120"/>
      <c r="J175" s="196"/>
      <c r="K175" s="196"/>
      <c r="L175" s="172"/>
      <c r="M175" s="93"/>
      <c r="N175" s="60"/>
      <c r="O175" s="165"/>
      <c r="P175" s="165"/>
      <c r="Q175" s="165"/>
      <c r="R175" s="165"/>
      <c r="S175" s="165"/>
      <c r="T175" s="165"/>
      <c r="U175" s="95"/>
    </row>
    <row r="176" spans="1:21" ht="15" customHeight="1" x14ac:dyDescent="0.25">
      <c r="A176" s="85"/>
      <c r="B176" s="86"/>
      <c r="C176" s="156"/>
      <c r="D176" s="90"/>
      <c r="E176" s="93"/>
      <c r="F176" s="162"/>
      <c r="G176" s="120"/>
      <c r="H176" s="120"/>
      <c r="I176" s="120"/>
      <c r="J176" s="196"/>
      <c r="K176" s="196"/>
      <c r="L176" s="172"/>
      <c r="M176" s="93"/>
      <c r="N176" s="60"/>
      <c r="O176" s="165"/>
      <c r="P176" s="165"/>
      <c r="Q176" s="165"/>
      <c r="R176" s="165"/>
      <c r="S176" s="165"/>
      <c r="T176" s="165"/>
      <c r="U176" s="95"/>
    </row>
    <row r="177" spans="1:21" ht="15" customHeight="1" x14ac:dyDescent="0.25">
      <c r="A177" s="85"/>
      <c r="B177" s="86"/>
      <c r="C177" s="156"/>
      <c r="D177" s="90"/>
      <c r="E177" s="93"/>
      <c r="F177" s="162"/>
      <c r="G177" s="120"/>
      <c r="H177" s="120"/>
      <c r="I177" s="120"/>
      <c r="J177" s="196"/>
      <c r="K177" s="196"/>
      <c r="L177" s="172"/>
      <c r="M177" s="93"/>
      <c r="N177" s="60"/>
      <c r="O177" s="165"/>
      <c r="P177" s="165"/>
      <c r="Q177" s="165"/>
      <c r="R177" s="165"/>
      <c r="S177" s="165"/>
      <c r="T177" s="165"/>
      <c r="U177" s="95"/>
    </row>
    <row r="178" spans="1:21" ht="15" customHeight="1" x14ac:dyDescent="0.25">
      <c r="A178" s="85"/>
      <c r="B178" s="86"/>
      <c r="C178" s="156"/>
      <c r="D178" s="90"/>
      <c r="E178" s="93"/>
      <c r="F178" s="162"/>
      <c r="G178" s="120"/>
      <c r="H178" s="120"/>
      <c r="I178" s="120"/>
      <c r="J178" s="196"/>
      <c r="K178" s="196"/>
      <c r="L178" s="172"/>
      <c r="M178" s="93"/>
      <c r="N178" s="60"/>
      <c r="O178" s="165"/>
      <c r="P178" s="165"/>
      <c r="Q178" s="165"/>
      <c r="R178" s="165"/>
      <c r="S178" s="165"/>
      <c r="T178" s="165"/>
      <c r="U178" s="95"/>
    </row>
    <row r="179" spans="1:21" ht="15" customHeight="1" x14ac:dyDescent="0.25">
      <c r="A179" s="85"/>
      <c r="B179" s="86"/>
      <c r="C179" s="156"/>
      <c r="D179" s="90"/>
      <c r="E179" s="93"/>
      <c r="F179" s="162"/>
      <c r="G179" s="120"/>
      <c r="H179" s="120"/>
      <c r="I179" s="120"/>
      <c r="J179" s="196"/>
      <c r="K179" s="196"/>
      <c r="L179" s="172"/>
      <c r="M179" s="93"/>
      <c r="N179" s="60"/>
      <c r="O179" s="165"/>
      <c r="P179" s="165"/>
      <c r="Q179" s="165"/>
      <c r="R179" s="165"/>
      <c r="S179" s="165"/>
      <c r="T179" s="165"/>
      <c r="U179" s="95"/>
    </row>
    <row r="180" spans="1:21" ht="15" customHeight="1" x14ac:dyDescent="0.25">
      <c r="A180" s="85"/>
      <c r="B180" s="86"/>
      <c r="C180" s="156"/>
      <c r="D180" s="90"/>
      <c r="E180" s="93"/>
      <c r="F180" s="162"/>
      <c r="G180" s="120"/>
      <c r="H180" s="120"/>
      <c r="I180" s="120"/>
      <c r="J180" s="196"/>
      <c r="K180" s="196"/>
      <c r="L180" s="172"/>
      <c r="M180" s="93"/>
      <c r="N180" s="60"/>
      <c r="O180" s="165"/>
      <c r="P180" s="165"/>
      <c r="Q180" s="165"/>
      <c r="R180" s="165"/>
      <c r="S180" s="165"/>
      <c r="T180" s="165"/>
      <c r="U180" s="95"/>
    </row>
    <row r="181" spans="1:21" ht="15" customHeight="1" x14ac:dyDescent="0.25">
      <c r="A181" s="85"/>
      <c r="B181" s="86"/>
      <c r="C181" s="156"/>
      <c r="D181" s="90"/>
      <c r="E181" s="93"/>
      <c r="F181" s="162"/>
      <c r="G181" s="120"/>
      <c r="H181" s="120"/>
      <c r="I181" s="120"/>
      <c r="J181" s="196"/>
      <c r="K181" s="196"/>
      <c r="L181" s="172"/>
      <c r="M181" s="93"/>
      <c r="N181" s="60"/>
      <c r="O181" s="165"/>
      <c r="P181" s="165"/>
      <c r="Q181" s="165"/>
      <c r="R181" s="165"/>
      <c r="S181" s="165"/>
      <c r="T181" s="165"/>
      <c r="U181" s="95"/>
    </row>
    <row r="182" spans="1:21" ht="15" customHeight="1" x14ac:dyDescent="0.25">
      <c r="A182" s="85"/>
      <c r="B182" s="86"/>
      <c r="C182" s="156"/>
      <c r="D182" s="90"/>
      <c r="E182" s="93"/>
      <c r="F182" s="162"/>
      <c r="G182" s="120"/>
      <c r="H182" s="120"/>
      <c r="I182" s="120"/>
      <c r="J182" s="196"/>
      <c r="K182" s="196"/>
      <c r="L182" s="172"/>
      <c r="M182" s="93"/>
      <c r="N182" s="60"/>
      <c r="O182" s="165"/>
      <c r="P182" s="165"/>
      <c r="Q182" s="165"/>
      <c r="R182" s="165"/>
      <c r="S182" s="165"/>
      <c r="T182" s="165"/>
      <c r="U182" s="95"/>
    </row>
    <row r="183" spans="1:21" ht="15" customHeight="1" x14ac:dyDescent="0.25">
      <c r="A183" s="85"/>
      <c r="B183" s="86"/>
      <c r="C183" s="156"/>
      <c r="D183" s="90"/>
      <c r="E183" s="93"/>
      <c r="F183" s="162"/>
      <c r="G183" s="120"/>
      <c r="H183" s="120"/>
      <c r="I183" s="120"/>
      <c r="J183" s="196"/>
      <c r="K183" s="196"/>
      <c r="L183" s="172"/>
      <c r="M183" s="93"/>
      <c r="N183" s="60"/>
      <c r="O183" s="165"/>
      <c r="P183" s="165"/>
      <c r="Q183" s="165"/>
      <c r="R183" s="165"/>
      <c r="S183" s="165"/>
      <c r="T183" s="165"/>
      <c r="U183" s="95"/>
    </row>
    <row r="184" spans="1:21" ht="15" customHeight="1" x14ac:dyDescent="0.25">
      <c r="A184" s="85"/>
      <c r="B184" s="86"/>
      <c r="C184" s="156"/>
      <c r="D184" s="90"/>
      <c r="E184" s="93"/>
      <c r="F184" s="162"/>
      <c r="G184" s="120"/>
      <c r="H184" s="120"/>
      <c r="I184" s="120"/>
      <c r="J184" s="196"/>
      <c r="K184" s="196"/>
      <c r="L184" s="172"/>
      <c r="M184" s="93"/>
      <c r="N184" s="60"/>
      <c r="O184" s="165"/>
      <c r="P184" s="165"/>
      <c r="Q184" s="165"/>
      <c r="R184" s="165"/>
      <c r="S184" s="165"/>
      <c r="T184" s="165"/>
      <c r="U184" s="95"/>
    </row>
    <row r="185" spans="1:21" ht="15" customHeight="1" x14ac:dyDescent="0.25">
      <c r="A185" s="85"/>
      <c r="B185" s="86"/>
      <c r="C185" s="156"/>
      <c r="D185" s="90"/>
      <c r="E185" s="93"/>
      <c r="F185" s="162"/>
      <c r="G185" s="120"/>
      <c r="H185" s="120"/>
      <c r="I185" s="120"/>
      <c r="J185" s="196"/>
      <c r="K185" s="196"/>
      <c r="L185" s="172"/>
      <c r="M185" s="93"/>
      <c r="N185" s="60"/>
      <c r="O185" s="165"/>
      <c r="P185" s="165"/>
      <c r="Q185" s="165"/>
      <c r="R185" s="165"/>
      <c r="S185" s="165"/>
      <c r="T185" s="165"/>
      <c r="U185" s="95"/>
    </row>
    <row r="186" spans="1:21" ht="15" customHeight="1" x14ac:dyDescent="0.25">
      <c r="A186" s="85"/>
      <c r="B186" s="86"/>
      <c r="C186" s="156"/>
      <c r="D186" s="90"/>
      <c r="E186" s="93"/>
      <c r="F186" s="162"/>
      <c r="G186" s="120"/>
      <c r="H186" s="120"/>
      <c r="I186" s="120"/>
      <c r="J186" s="196"/>
      <c r="K186" s="196"/>
      <c r="L186" s="172"/>
      <c r="M186" s="93"/>
      <c r="N186" s="60"/>
      <c r="O186" s="165"/>
      <c r="P186" s="165"/>
      <c r="Q186" s="165"/>
      <c r="R186" s="165"/>
      <c r="S186" s="165"/>
      <c r="T186" s="165"/>
      <c r="U186" s="95"/>
    </row>
    <row r="187" spans="1:21" ht="15" customHeight="1" x14ac:dyDescent="0.25">
      <c r="A187" s="85"/>
      <c r="B187" s="86"/>
      <c r="C187" s="156"/>
      <c r="D187" s="90"/>
      <c r="E187" s="93"/>
      <c r="F187" s="162"/>
      <c r="G187" s="120"/>
      <c r="H187" s="120"/>
      <c r="I187" s="120"/>
      <c r="J187" s="196"/>
      <c r="K187" s="196"/>
      <c r="L187" s="172"/>
      <c r="M187" s="93"/>
      <c r="N187" s="60"/>
      <c r="O187" s="165"/>
      <c r="P187" s="165"/>
      <c r="Q187" s="165"/>
      <c r="R187" s="165"/>
      <c r="S187" s="165"/>
      <c r="T187" s="165"/>
      <c r="U187" s="95"/>
    </row>
    <row r="188" spans="1:21" ht="15" customHeight="1" x14ac:dyDescent="0.25">
      <c r="A188" s="85"/>
      <c r="B188" s="86"/>
      <c r="C188" s="156"/>
      <c r="D188" s="90"/>
      <c r="E188" s="93"/>
      <c r="F188" s="162"/>
      <c r="G188" s="120"/>
      <c r="H188" s="120"/>
      <c r="I188" s="120"/>
      <c r="J188" s="196"/>
      <c r="K188" s="196"/>
      <c r="L188" s="172"/>
      <c r="M188" s="93"/>
      <c r="N188" s="60"/>
      <c r="O188" s="165"/>
      <c r="P188" s="165"/>
      <c r="Q188" s="165"/>
      <c r="R188" s="165"/>
      <c r="S188" s="165"/>
      <c r="T188" s="165"/>
      <c r="U188" s="95"/>
    </row>
    <row r="189" spans="1:21" ht="15" customHeight="1" x14ac:dyDescent="0.25">
      <c r="A189" s="85"/>
      <c r="B189" s="86"/>
      <c r="C189" s="156"/>
      <c r="D189" s="90"/>
      <c r="E189" s="93"/>
      <c r="F189" s="162"/>
      <c r="G189" s="120"/>
      <c r="H189" s="120"/>
      <c r="I189" s="120"/>
      <c r="J189" s="196"/>
      <c r="K189" s="196"/>
      <c r="L189" s="172"/>
      <c r="M189" s="93"/>
      <c r="N189" s="60"/>
      <c r="O189" s="165"/>
      <c r="P189" s="165"/>
      <c r="Q189" s="165"/>
      <c r="R189" s="165"/>
      <c r="S189" s="165"/>
      <c r="T189" s="165"/>
      <c r="U189" s="95"/>
    </row>
    <row r="190" spans="1:21" ht="15" customHeight="1" x14ac:dyDescent="0.25">
      <c r="A190" s="85"/>
      <c r="B190" s="86"/>
      <c r="C190" s="156"/>
      <c r="D190" s="90"/>
      <c r="E190" s="93"/>
      <c r="F190" s="162"/>
      <c r="G190" s="120"/>
      <c r="H190" s="120"/>
      <c r="I190" s="120"/>
      <c r="J190" s="196"/>
      <c r="K190" s="196"/>
      <c r="L190" s="172"/>
      <c r="M190" s="93"/>
      <c r="N190" s="60"/>
      <c r="O190" s="165"/>
      <c r="P190" s="165"/>
      <c r="Q190" s="165"/>
      <c r="R190" s="165"/>
      <c r="S190" s="165"/>
      <c r="T190" s="165"/>
      <c r="U190" s="95"/>
    </row>
    <row r="191" spans="1:21" ht="15" customHeight="1" x14ac:dyDescent="0.25">
      <c r="A191" s="85"/>
      <c r="B191" s="86"/>
      <c r="C191" s="156"/>
      <c r="D191" s="90"/>
      <c r="E191" s="93"/>
      <c r="F191" s="162"/>
      <c r="G191" s="120"/>
      <c r="H191" s="120"/>
      <c r="I191" s="120"/>
      <c r="J191" s="196"/>
      <c r="K191" s="196"/>
      <c r="L191" s="172"/>
      <c r="M191" s="93"/>
      <c r="N191" s="60"/>
      <c r="O191" s="165"/>
      <c r="P191" s="165"/>
      <c r="Q191" s="165"/>
      <c r="R191" s="165"/>
      <c r="S191" s="165"/>
      <c r="T191" s="165"/>
      <c r="U191" s="95"/>
    </row>
    <row r="192" spans="1:21" ht="15" customHeight="1" x14ac:dyDescent="0.25">
      <c r="A192" s="85"/>
      <c r="B192" s="86"/>
      <c r="C192" s="156"/>
      <c r="D192" s="90"/>
      <c r="E192" s="93"/>
      <c r="F192" s="162"/>
      <c r="G192" s="120"/>
      <c r="H192" s="120"/>
      <c r="I192" s="120"/>
      <c r="J192" s="196"/>
      <c r="K192" s="196"/>
      <c r="L192" s="172"/>
      <c r="M192" s="93"/>
      <c r="N192" s="60"/>
      <c r="O192" s="165"/>
      <c r="P192" s="165"/>
      <c r="Q192" s="165"/>
      <c r="R192" s="165"/>
      <c r="S192" s="165"/>
      <c r="T192" s="165"/>
      <c r="U192" s="95"/>
    </row>
    <row r="193" spans="1:21" ht="15" customHeight="1" x14ac:dyDescent="0.25">
      <c r="A193" s="85"/>
      <c r="B193" s="86"/>
      <c r="C193" s="156"/>
      <c r="D193" s="90"/>
      <c r="E193" s="93"/>
      <c r="F193" s="162"/>
      <c r="G193" s="120"/>
      <c r="H193" s="120"/>
      <c r="I193" s="120"/>
      <c r="J193" s="196"/>
      <c r="K193" s="196"/>
      <c r="L193" s="172"/>
      <c r="M193" s="93"/>
      <c r="N193" s="60"/>
      <c r="O193" s="165"/>
      <c r="P193" s="165"/>
      <c r="Q193" s="165"/>
      <c r="R193" s="165"/>
      <c r="S193" s="165"/>
      <c r="T193" s="165"/>
      <c r="U193" s="95"/>
    </row>
    <row r="194" spans="1:21" ht="15" customHeight="1" x14ac:dyDescent="0.25">
      <c r="A194" s="85"/>
      <c r="B194" s="86"/>
      <c r="C194" s="156"/>
      <c r="D194" s="90"/>
      <c r="E194" s="93"/>
      <c r="F194" s="162"/>
      <c r="G194" s="120"/>
      <c r="H194" s="120"/>
      <c r="I194" s="120"/>
      <c r="J194" s="196"/>
      <c r="K194" s="196"/>
      <c r="L194" s="172"/>
      <c r="M194" s="93"/>
      <c r="N194" s="60"/>
      <c r="O194" s="165"/>
      <c r="P194" s="165"/>
      <c r="Q194" s="165"/>
      <c r="R194" s="165"/>
      <c r="S194" s="165"/>
      <c r="T194" s="165"/>
      <c r="U194" s="95"/>
    </row>
    <row r="195" spans="1:21" ht="15" customHeight="1" thickBot="1" x14ac:dyDescent="0.3">
      <c r="A195" s="87"/>
      <c r="B195" s="88"/>
      <c r="C195" s="157"/>
      <c r="D195" s="92"/>
      <c r="E195" s="94"/>
      <c r="F195" s="163"/>
      <c r="G195" s="121"/>
      <c r="H195" s="121"/>
      <c r="I195" s="121"/>
      <c r="J195" s="197"/>
      <c r="K195" s="197"/>
      <c r="L195" s="173"/>
      <c r="M195" s="94"/>
      <c r="N195" s="61"/>
      <c r="O195" s="166"/>
      <c r="P195" s="166"/>
      <c r="Q195" s="166"/>
      <c r="R195" s="166"/>
      <c r="S195" s="166"/>
      <c r="T195" s="166"/>
      <c r="U195" s="139"/>
    </row>
  </sheetData>
  <sheetProtection selectLockedCells="1"/>
  <mergeCells count="4">
    <mergeCell ref="A1:B1"/>
    <mergeCell ref="A11:D11"/>
    <mergeCell ref="E11:L11"/>
    <mergeCell ref="M11:U11"/>
  </mergeCells>
  <dataValidations count="3">
    <dataValidation type="decimal" operator="greaterThan" allowBlank="1" showInputMessage="1" showErrorMessage="1" errorTitle="Numeric value" error="Please enter a numeric value" sqref="G13:K195 N13:T195" xr:uid="{B79E7B1F-0D7E-4851-86FD-F8922C3CDCF6}">
      <formula1>0</formula1>
    </dataValidation>
    <dataValidation type="whole" allowBlank="1" showInputMessage="1" showErrorMessage="1" errorTitle="Article no." error="Please use numeric values between 6 and 11 digits" sqref="A13:A195" xr:uid="{3126E0A8-5063-4B69-8BB2-22AB10E9432A}">
      <formula1>100000</formula1>
      <formula2>99999999999</formula2>
    </dataValidation>
    <dataValidation type="textLength" allowBlank="1" showInputMessage="1" showErrorMessage="1" errorTitle="Article description" error="Please use a maximum of 40 characters" sqref="B13:C195" xr:uid="{1220E464-3DFF-4BF4-919F-F4A8E2816FBA}">
      <formula1>1</formula1>
      <formula2>40</formula2>
    </dataValidation>
  </dataValidations>
  <pageMargins left="0.7" right="0.7" top="0.75" bottom="0.75" header="0.3" footer="0.3"/>
  <pageSetup paperSize="9" scale="16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816D157-BCA3-4447-8F60-74A064449031}">
          <x14:formula1>
            <xm:f>Dropdowns!$C$2:$C$8</xm:f>
          </x14:formula1>
          <xm:sqref>L13:L195</xm:sqref>
        </x14:dataValidation>
        <x14:dataValidation type="list" operator="greaterThan" allowBlank="1" showInputMessage="1" showErrorMessage="1" errorTitle="Numeric value" error="Please enter a numeric value" xr:uid="{624F308C-F75B-4973-A81E-25E43122EF20}">
          <x14:formula1>
            <xm:f>Dropdowns!$Y$2:$Y$15</xm:f>
          </x14:formula1>
          <xm:sqref>U13:U195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5">
    <pageSetUpPr fitToPage="1"/>
  </sheetPr>
  <dimension ref="A1:AP196"/>
  <sheetViews>
    <sheetView zoomScale="80" zoomScaleNormal="80" workbookViewId="0">
      <pane xSplit="5" ySplit="13" topLeftCell="F14" activePane="bottomRight" state="frozen"/>
      <selection activeCell="A14" sqref="A14"/>
      <selection pane="topRight" activeCell="A14" sqref="A14"/>
      <selection pane="bottomLeft" activeCell="A14" sqref="A14"/>
      <selection pane="bottomRight" activeCell="C36" sqref="C36"/>
    </sheetView>
  </sheetViews>
  <sheetFormatPr defaultColWidth="9.140625" defaultRowHeight="15" x14ac:dyDescent="0.25"/>
  <cols>
    <col min="1" max="1" width="30" customWidth="1"/>
    <col min="2" max="3" width="40.7109375" customWidth="1"/>
    <col min="4" max="4" width="20.5703125" bestFit="1" customWidth="1"/>
    <col min="5" max="5" width="22.140625" customWidth="1"/>
    <col min="6" max="6" width="10.42578125" bestFit="1" customWidth="1"/>
    <col min="7" max="7" width="10.5703125" customWidth="1"/>
    <col min="8" max="8" width="10.42578125" customWidth="1"/>
    <col min="9" max="10" width="9.7109375" customWidth="1"/>
    <col min="11" max="13" width="9.5703125" customWidth="1"/>
    <col min="14" max="14" width="9.7109375" customWidth="1"/>
    <col min="15" max="16" width="7.42578125" customWidth="1"/>
    <col min="17" max="17" width="7.7109375" customWidth="1"/>
    <col min="18" max="18" width="9" customWidth="1"/>
    <col min="19" max="24" width="9.140625" customWidth="1"/>
    <col min="25" max="27" width="9.140625" style="36" hidden="1" customWidth="1"/>
    <col min="28" max="28" width="9.140625" style="108" hidden="1" customWidth="1"/>
    <col min="29" max="30" width="9.140625" style="36" hidden="1" customWidth="1"/>
    <col min="31" max="31" width="9.140625" style="36" customWidth="1"/>
    <col min="32" max="33" width="9.140625" customWidth="1"/>
  </cols>
  <sheetData>
    <row r="1" spans="1:42" ht="27" customHeight="1" x14ac:dyDescent="0.3">
      <c r="A1" s="200"/>
      <c r="B1" s="201"/>
      <c r="C1" s="155"/>
      <c r="D1" s="2"/>
      <c r="E1" s="2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  <c r="Q1" s="49"/>
      <c r="R1" s="49"/>
      <c r="S1" s="49"/>
      <c r="T1" s="49"/>
      <c r="U1" s="49"/>
      <c r="V1" s="49"/>
      <c r="W1" s="49"/>
      <c r="X1" s="49"/>
      <c r="Y1" s="213"/>
      <c r="Z1" s="214"/>
      <c r="AA1" s="214"/>
      <c r="AB1" s="49"/>
      <c r="AC1" s="51"/>
      <c r="AD1" s="51"/>
      <c r="AE1" s="49"/>
      <c r="AF1" s="43"/>
      <c r="AG1" s="43"/>
      <c r="AH1" s="44"/>
      <c r="AI1" s="44"/>
      <c r="AJ1" s="44"/>
      <c r="AK1" s="34"/>
      <c r="AL1" s="43"/>
      <c r="AM1" s="43"/>
      <c r="AN1" s="44"/>
      <c r="AO1" s="44"/>
      <c r="AP1" s="44"/>
    </row>
    <row r="2" spans="1:42" ht="23.25" x14ac:dyDescent="0.35">
      <c r="A2" s="25"/>
      <c r="B2" s="2"/>
      <c r="C2" s="2"/>
      <c r="D2" s="2"/>
      <c r="E2" s="2"/>
      <c r="F2" s="52"/>
      <c r="G2" s="53"/>
      <c r="H2" s="53"/>
      <c r="I2" s="53"/>
      <c r="J2" s="53"/>
      <c r="K2" s="53"/>
      <c r="L2" s="53"/>
      <c r="M2" s="52"/>
      <c r="N2" s="52"/>
      <c r="O2" s="52"/>
      <c r="P2" s="38"/>
      <c r="Q2" s="54"/>
      <c r="R2" s="54"/>
      <c r="S2" s="54"/>
      <c r="T2" s="54"/>
      <c r="U2" s="54"/>
      <c r="V2" s="54"/>
      <c r="W2" s="54"/>
      <c r="X2" s="54"/>
      <c r="Y2" s="55"/>
      <c r="Z2" s="55"/>
      <c r="AA2" s="55"/>
      <c r="AB2" s="56"/>
      <c r="AC2" s="56"/>
      <c r="AD2" s="56"/>
      <c r="AE2" s="56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</row>
    <row r="3" spans="1:42" x14ac:dyDescent="0.25">
      <c r="A3" s="2"/>
      <c r="B3" s="28"/>
      <c r="C3" s="28"/>
      <c r="D3" s="2"/>
      <c r="E3" s="2"/>
      <c r="F3" s="54"/>
      <c r="G3" s="54"/>
      <c r="H3" s="54"/>
      <c r="I3" s="54"/>
      <c r="J3" s="54"/>
      <c r="K3" s="54"/>
      <c r="L3" s="54"/>
      <c r="M3" s="54"/>
      <c r="N3" s="54"/>
      <c r="O3" s="54"/>
      <c r="P3" s="38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</row>
    <row r="4" spans="1:42" x14ac:dyDescent="0.25">
      <c r="A4" s="26"/>
      <c r="B4" s="30" t="b">
        <v>1</v>
      </c>
      <c r="C4" s="30"/>
      <c r="D4" s="26"/>
      <c r="E4" s="2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</row>
    <row r="5" spans="1:42" x14ac:dyDescent="0.25">
      <c r="A5" s="26"/>
      <c r="B5" s="30" t="b">
        <v>1</v>
      </c>
      <c r="C5" s="30"/>
      <c r="D5" s="2"/>
      <c r="E5" s="2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42" x14ac:dyDescent="0.25">
      <c r="A6" s="26"/>
      <c r="B6" s="30" t="b">
        <v>1</v>
      </c>
      <c r="C6" s="30"/>
      <c r="D6" s="2"/>
      <c r="E6" s="2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</row>
    <row r="7" spans="1:42" ht="17.25" x14ac:dyDescent="0.3">
      <c r="A7" s="26"/>
      <c r="B7" s="63" t="b">
        <v>1</v>
      </c>
      <c r="C7" s="63"/>
      <c r="D7" s="57"/>
      <c r="E7" s="28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</row>
    <row r="8" spans="1:42" x14ac:dyDescent="0.25">
      <c r="A8" s="26"/>
      <c r="B8" s="27"/>
      <c r="C8" s="27"/>
      <c r="D8" s="37"/>
      <c r="E8" s="28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1:42" x14ac:dyDescent="0.25">
      <c r="A9" s="26"/>
      <c r="B9" s="27"/>
      <c r="C9" s="27"/>
      <c r="D9" s="37"/>
      <c r="E9" s="28"/>
      <c r="F9" s="31"/>
      <c r="G9" s="31"/>
      <c r="H9" s="31" t="str">
        <f>IF(OR(MOD(SUM(F10:H10),3)=0,MOD(SUM(G10:H10),2)=0),"OK","FEJL")</f>
        <v>OK</v>
      </c>
      <c r="I9" s="31"/>
      <c r="J9" s="31"/>
      <c r="K9" s="31" t="str">
        <f>IF(MOD(SUM(I10:K10),3)=0,"OK","FEJL")</f>
        <v>OK</v>
      </c>
      <c r="L9" s="31"/>
      <c r="M9" s="31"/>
      <c r="N9" s="31" t="str">
        <f>IF(MOD(SUM(L10:N10),3)=0,"OK","FEJL")</f>
        <v>OK</v>
      </c>
      <c r="O9" s="31">
        <f>IF(O10&lt;=Q10,IF(P10&lt;=Q10,Q10,IF(O10&lt;=P10,P10,O10)),IF(O10&lt;=P10,P10,O10))</f>
        <v>0</v>
      </c>
      <c r="P9" s="31"/>
      <c r="Q9" s="31" t="str">
        <f>IF(MOD(SUM(O10:Q10),3)=0,"OK","FEJL")</f>
        <v>OK</v>
      </c>
      <c r="R9" s="31"/>
      <c r="S9" s="31"/>
      <c r="T9" s="31"/>
      <c r="U9" s="31"/>
      <c r="V9" s="31"/>
      <c r="W9" s="31"/>
      <c r="X9" s="31" t="str">
        <f>IF(MOD(SUM(R10:X10),7)=0,"OK","FEJL")</f>
        <v>OK</v>
      </c>
      <c r="AA9" s="36" t="str">
        <f>IF($A$10=SUM(AA14:AA196),"OK","FEJL")</f>
        <v>OK</v>
      </c>
      <c r="AB9" s="108" t="str">
        <f>IF(SUM(AB14:AB196)=0,"OK","FEJL")</f>
        <v>OK</v>
      </c>
      <c r="AC9" s="108" t="str">
        <f>IF(SUM(AC14:AC196)=0,"OK","FEJL")</f>
        <v>OK</v>
      </c>
      <c r="AD9" s="108" t="str">
        <f>IF(SUM(AD14:AD196)=0,"OK","FEJL")</f>
        <v>OK</v>
      </c>
    </row>
    <row r="10" spans="1:42" ht="15.75" thickBot="1" x14ac:dyDescent="0.3">
      <c r="A10" s="33">
        <f>COUNTA(A14:A196)</f>
        <v>0</v>
      </c>
      <c r="B10" s="29">
        <f t="shared" ref="B10:X10" si="0">COUNTA(B14:B196)</f>
        <v>0</v>
      </c>
      <c r="C10" s="29"/>
      <c r="D10" s="29"/>
      <c r="E10" s="29">
        <f t="shared" si="0"/>
        <v>0</v>
      </c>
      <c r="F10" s="33">
        <f t="shared" si="0"/>
        <v>0</v>
      </c>
      <c r="G10" s="33">
        <f t="shared" si="0"/>
        <v>0</v>
      </c>
      <c r="H10" s="33">
        <f t="shared" si="0"/>
        <v>0</v>
      </c>
      <c r="I10" s="33">
        <f t="shared" si="0"/>
        <v>0</v>
      </c>
      <c r="J10" s="33">
        <f>COUNTA(J14:J196)</f>
        <v>0</v>
      </c>
      <c r="K10" s="33">
        <f>COUNTA(K14:K196)</f>
        <v>0</v>
      </c>
      <c r="L10" s="33">
        <f t="shared" si="0"/>
        <v>0</v>
      </c>
      <c r="M10" s="33">
        <f t="shared" si="0"/>
        <v>0</v>
      </c>
      <c r="N10" s="33">
        <f t="shared" si="0"/>
        <v>0</v>
      </c>
      <c r="O10" s="33">
        <f t="shared" si="0"/>
        <v>0</v>
      </c>
      <c r="P10" s="33">
        <f t="shared" si="0"/>
        <v>0</v>
      </c>
      <c r="Q10" s="33">
        <f t="shared" si="0"/>
        <v>0</v>
      </c>
      <c r="R10" s="33">
        <f t="shared" si="0"/>
        <v>0</v>
      </c>
      <c r="S10" s="33">
        <f t="shared" ref="S10" si="1">COUNTA(S14:S196)</f>
        <v>0</v>
      </c>
      <c r="T10" s="33">
        <f t="shared" si="0"/>
        <v>0</v>
      </c>
      <c r="U10" s="33">
        <f t="shared" si="0"/>
        <v>0</v>
      </c>
      <c r="V10" s="33">
        <f t="shared" si="0"/>
        <v>0</v>
      </c>
      <c r="W10" s="33">
        <f t="shared" si="0"/>
        <v>0</v>
      </c>
      <c r="X10" s="33">
        <f t="shared" si="0"/>
        <v>0</v>
      </c>
      <c r="Z10" s="36">
        <f>SUM(Z14:Z196)</f>
        <v>0</v>
      </c>
      <c r="AA10" s="36">
        <f>SUM(AA14:AA196)</f>
        <v>0</v>
      </c>
      <c r="AB10" s="108">
        <f>SUM(AB14:AB196)</f>
        <v>0</v>
      </c>
      <c r="AC10" s="36">
        <f>SUM(AC14:AC196)</f>
        <v>0</v>
      </c>
      <c r="AD10" s="36">
        <f>SUM(AD14:AD196)</f>
        <v>0</v>
      </c>
    </row>
    <row r="11" spans="1:42" ht="18.75" x14ac:dyDescent="0.3">
      <c r="A11" s="202" t="s">
        <v>49</v>
      </c>
      <c r="B11" s="203"/>
      <c r="C11" s="203"/>
      <c r="D11" s="203"/>
      <c r="E11" s="204"/>
      <c r="F11" s="226" t="s">
        <v>456</v>
      </c>
      <c r="G11" s="227"/>
      <c r="H11" s="228"/>
      <c r="I11" s="223" t="s">
        <v>51</v>
      </c>
      <c r="J11" s="224"/>
      <c r="K11" s="225"/>
      <c r="L11" s="215" t="s">
        <v>53</v>
      </c>
      <c r="M11" s="216"/>
      <c r="N11" s="216"/>
      <c r="O11" s="217"/>
      <c r="P11" s="217"/>
      <c r="Q11" s="218"/>
      <c r="R11" s="219" t="s">
        <v>486</v>
      </c>
      <c r="S11" s="219"/>
      <c r="T11" s="220"/>
      <c r="U11" s="220"/>
      <c r="V11" s="221"/>
      <c r="W11" s="221"/>
      <c r="X11" s="222"/>
    </row>
    <row r="12" spans="1:42" ht="51.95" customHeight="1" thickBot="1" x14ac:dyDescent="0.3">
      <c r="A12" s="229"/>
      <c r="B12" s="230"/>
      <c r="C12" s="230"/>
      <c r="D12" s="230"/>
      <c r="E12" s="231"/>
      <c r="F12" s="150" t="s">
        <v>466</v>
      </c>
      <c r="G12" s="65" t="s">
        <v>467</v>
      </c>
      <c r="H12" s="18" t="s">
        <v>468</v>
      </c>
      <c r="I12" s="11" t="s">
        <v>443</v>
      </c>
      <c r="J12" s="13" t="s">
        <v>444</v>
      </c>
      <c r="K12" s="19" t="s">
        <v>445</v>
      </c>
      <c r="L12" s="80" t="s">
        <v>464</v>
      </c>
      <c r="M12" s="81" t="s">
        <v>446</v>
      </c>
      <c r="N12" s="81" t="s">
        <v>447</v>
      </c>
      <c r="O12" s="82" t="s">
        <v>448</v>
      </c>
      <c r="P12" s="82" t="s">
        <v>449</v>
      </c>
      <c r="Q12" s="83" t="s">
        <v>450</v>
      </c>
      <c r="R12" s="67" t="s">
        <v>451</v>
      </c>
      <c r="S12" s="14" t="s">
        <v>461</v>
      </c>
      <c r="T12" s="14" t="s">
        <v>462</v>
      </c>
      <c r="U12" s="14" t="s">
        <v>452</v>
      </c>
      <c r="V12" s="14" t="s">
        <v>453</v>
      </c>
      <c r="W12" s="14" t="s">
        <v>454</v>
      </c>
      <c r="X12" s="21" t="s">
        <v>455</v>
      </c>
    </row>
    <row r="13" spans="1:42" ht="18.600000000000001" customHeight="1" x14ac:dyDescent="0.25">
      <c r="A13" s="73" t="s">
        <v>503</v>
      </c>
      <c r="B13" s="144" t="s">
        <v>55</v>
      </c>
      <c r="C13" s="144" t="s">
        <v>523</v>
      </c>
      <c r="D13" s="151" t="s">
        <v>485</v>
      </c>
      <c r="E13" s="154" t="s">
        <v>66</v>
      </c>
      <c r="F13" s="153" t="s">
        <v>463</v>
      </c>
      <c r="G13" s="5" t="s">
        <v>460</v>
      </c>
      <c r="H13" s="107" t="s">
        <v>460</v>
      </c>
      <c r="I13" s="6" t="s">
        <v>64</v>
      </c>
      <c r="J13" s="7" t="s">
        <v>64</v>
      </c>
      <c r="K13" s="8" t="s">
        <v>64</v>
      </c>
      <c r="L13" s="12" t="s">
        <v>52</v>
      </c>
      <c r="M13" s="15" t="s">
        <v>52</v>
      </c>
      <c r="N13" s="15" t="s">
        <v>52</v>
      </c>
      <c r="O13" s="15" t="s">
        <v>52</v>
      </c>
      <c r="P13" s="15" t="s">
        <v>52</v>
      </c>
      <c r="Q13" s="20" t="s">
        <v>52</v>
      </c>
      <c r="R13" s="68" t="s">
        <v>460</v>
      </c>
      <c r="S13" s="16" t="s">
        <v>465</v>
      </c>
      <c r="T13" s="16" t="s">
        <v>465</v>
      </c>
      <c r="U13" s="16" t="s">
        <v>64</v>
      </c>
      <c r="V13" s="16" t="s">
        <v>52</v>
      </c>
      <c r="W13" s="16" t="s">
        <v>52</v>
      </c>
      <c r="X13" s="22" t="s">
        <v>52</v>
      </c>
    </row>
    <row r="14" spans="1:42" x14ac:dyDescent="0.25">
      <c r="A14" s="85"/>
      <c r="B14" s="96"/>
      <c r="C14" s="145"/>
      <c r="D14" s="145"/>
      <c r="E14" s="86"/>
      <c r="F14" s="152"/>
      <c r="G14" s="100"/>
      <c r="H14" s="101"/>
      <c r="I14" s="126"/>
      <c r="J14" s="124"/>
      <c r="K14" s="129"/>
      <c r="L14" s="131"/>
      <c r="M14" s="131"/>
      <c r="N14" s="131"/>
      <c r="O14" s="131"/>
      <c r="P14" s="131"/>
      <c r="Q14" s="134"/>
      <c r="R14" s="98"/>
      <c r="S14" s="100"/>
      <c r="T14" s="100"/>
      <c r="U14" s="100"/>
      <c r="V14" s="100"/>
      <c r="W14" s="100"/>
      <c r="X14" s="101"/>
      <c r="Y14" s="36">
        <f t="shared" ref="Y14:Y78" si="2">COUNTA(F14:X14)</f>
        <v>0</v>
      </c>
      <c r="Z14" s="36">
        <f>IF(Y14&gt;0,1,0)</f>
        <v>0</v>
      </c>
      <c r="AA14" s="36">
        <f>IF(COUNTA(F14)=1,IF(COUNTA(#REF!)+COUNTA(E14)+COUNTA(G14)+COUNTA(H14)+COUNTA(K14)+COUNTA(O14:Q14)=8,1,0),IF(COUNTA(A14)=1,1,0))</f>
        <v>0</v>
      </c>
      <c r="AB14" s="108">
        <f>IF(COUNTA(G14)+COUNTA(S14)=2,IF(G14&lt;S14,1,0),0)</f>
        <v>0</v>
      </c>
      <c r="AC14" s="36">
        <f>IF(COUNTA(H14)+COUNTA(T14)=2,IF(H14&lt;T14,1,0),0)</f>
        <v>0</v>
      </c>
      <c r="AD14" s="36">
        <f>IF(COUNTA(G14)+COUNTA(H14)+COUNTA(S14)+COUNTA(T14)=4,IF(G14/S14&lt;&gt;R14,1,0),0)</f>
        <v>0</v>
      </c>
    </row>
    <row r="15" spans="1:42" x14ac:dyDescent="0.25">
      <c r="A15" s="85"/>
      <c r="B15" s="96"/>
      <c r="C15" s="96"/>
      <c r="D15" s="96"/>
      <c r="E15" s="122"/>
      <c r="F15" s="98"/>
      <c r="G15" s="100"/>
      <c r="H15" s="101"/>
      <c r="I15" s="126"/>
      <c r="J15" s="124"/>
      <c r="K15" s="129"/>
      <c r="L15" s="131"/>
      <c r="M15" s="131"/>
      <c r="N15" s="131"/>
      <c r="O15" s="131"/>
      <c r="P15" s="131"/>
      <c r="Q15" s="134"/>
      <c r="R15" s="98"/>
      <c r="S15" s="100"/>
      <c r="T15" s="100"/>
      <c r="U15" s="100"/>
      <c r="V15" s="100"/>
      <c r="W15" s="100"/>
      <c r="X15" s="101"/>
      <c r="Y15" s="36">
        <f t="shared" si="2"/>
        <v>0</v>
      </c>
      <c r="Z15" s="36">
        <f t="shared" ref="Z15:Z78" si="3">IF(Y15&gt;0,1,0)</f>
        <v>0</v>
      </c>
      <c r="AA15" s="36">
        <f>IF(COUNTA(F15)=1,IF(COUNTA(#REF!)+COUNTA(E15)+COUNTA(G15)+COUNTA(H15)+COUNTA(K15)+COUNTA(O15:Q15)=8,1,0),IF(COUNTA(A15)=1,1,0))</f>
        <v>0</v>
      </c>
      <c r="AB15" s="108">
        <f t="shared" ref="AB15:AB78" si="4">IF(COUNTA(G15)+COUNTA(S15)=2,IF(G15&lt;S15,1,0),0)</f>
        <v>0</v>
      </c>
      <c r="AC15" s="36">
        <f t="shared" ref="AC15:AC78" si="5">IF(COUNTA(H15)+COUNTA(T15)=2,IF(H15&lt;T15,1,0),0)</f>
        <v>0</v>
      </c>
      <c r="AD15" s="36">
        <f t="shared" ref="AD15:AD78" si="6">IF(COUNTA(G15)+COUNTA(H15)+COUNTA(S15)+COUNTA(T15)=4,IF(G15/S15&lt;&gt;H15/T15,1,0),0)</f>
        <v>0</v>
      </c>
    </row>
    <row r="16" spans="1:42" x14ac:dyDescent="0.25">
      <c r="A16" s="85"/>
      <c r="B16" s="96"/>
      <c r="C16" s="96"/>
      <c r="D16" s="96"/>
      <c r="E16" s="122"/>
      <c r="F16" s="98"/>
      <c r="G16" s="100"/>
      <c r="H16" s="101"/>
      <c r="I16" s="126"/>
      <c r="J16" s="124"/>
      <c r="K16" s="129"/>
      <c r="L16" s="131"/>
      <c r="M16" s="131"/>
      <c r="N16" s="131"/>
      <c r="O16" s="131"/>
      <c r="P16" s="131"/>
      <c r="Q16" s="134"/>
      <c r="R16" s="98"/>
      <c r="S16" s="100"/>
      <c r="T16" s="100"/>
      <c r="U16" s="100"/>
      <c r="V16" s="100"/>
      <c r="W16" s="100"/>
      <c r="X16" s="101"/>
      <c r="Y16" s="36">
        <f t="shared" si="2"/>
        <v>0</v>
      </c>
      <c r="Z16" s="36">
        <f t="shared" si="3"/>
        <v>0</v>
      </c>
      <c r="AA16" s="36">
        <f>IF(COUNTA(F16)=1,IF(COUNTA(#REF!)+COUNTA(E16)+COUNTA(G16)+COUNTA(H16)+COUNTA(K16)+COUNTA(O16:Q16)=8,1,0),IF(COUNTA(A16)=1,1,0))</f>
        <v>0</v>
      </c>
      <c r="AB16" s="108">
        <f t="shared" si="4"/>
        <v>0</v>
      </c>
      <c r="AC16" s="36">
        <f t="shared" si="5"/>
        <v>0</v>
      </c>
      <c r="AD16" s="36">
        <f t="shared" si="6"/>
        <v>0</v>
      </c>
    </row>
    <row r="17" spans="1:30" x14ac:dyDescent="0.25">
      <c r="A17" s="85"/>
      <c r="B17" s="96"/>
      <c r="C17" s="96"/>
      <c r="D17" s="96"/>
      <c r="E17" s="122"/>
      <c r="F17" s="98"/>
      <c r="G17" s="100"/>
      <c r="H17" s="101"/>
      <c r="I17" s="126"/>
      <c r="J17" s="124"/>
      <c r="K17" s="129"/>
      <c r="L17" s="131"/>
      <c r="M17" s="131"/>
      <c r="N17" s="131"/>
      <c r="O17" s="131"/>
      <c r="P17" s="131"/>
      <c r="Q17" s="134"/>
      <c r="R17" s="98"/>
      <c r="S17" s="100"/>
      <c r="T17" s="100"/>
      <c r="U17" s="100"/>
      <c r="V17" s="100"/>
      <c r="W17" s="100"/>
      <c r="X17" s="101"/>
      <c r="Y17" s="36">
        <f t="shared" si="2"/>
        <v>0</v>
      </c>
      <c r="Z17" s="36">
        <f t="shared" si="3"/>
        <v>0</v>
      </c>
      <c r="AA17" s="36">
        <f>IF(COUNTA(F17)=1,IF(COUNTA(#REF!)+COUNTA(E17)+COUNTA(G17)+COUNTA(H17)+COUNTA(K17)+COUNTA(O17:Q17)=8,1,0),IF(COUNTA(A17)=1,1,0))</f>
        <v>0</v>
      </c>
      <c r="AB17" s="108">
        <f t="shared" si="4"/>
        <v>0</v>
      </c>
      <c r="AC17" s="36">
        <f t="shared" si="5"/>
        <v>0</v>
      </c>
      <c r="AD17" s="36">
        <f t="shared" si="6"/>
        <v>0</v>
      </c>
    </row>
    <row r="18" spans="1:30" x14ac:dyDescent="0.25">
      <c r="A18" s="85"/>
      <c r="B18" s="96"/>
      <c r="C18" s="96"/>
      <c r="D18" s="96"/>
      <c r="E18" s="122"/>
      <c r="F18" s="98"/>
      <c r="G18" s="100"/>
      <c r="H18" s="101"/>
      <c r="I18" s="126"/>
      <c r="J18" s="124"/>
      <c r="K18" s="129"/>
      <c r="L18" s="131"/>
      <c r="M18" s="131"/>
      <c r="N18" s="131"/>
      <c r="O18" s="131"/>
      <c r="P18" s="131"/>
      <c r="Q18" s="134"/>
      <c r="R18" s="98"/>
      <c r="S18" s="100"/>
      <c r="T18" s="100"/>
      <c r="U18" s="100"/>
      <c r="V18" s="100"/>
      <c r="W18" s="100"/>
      <c r="X18" s="101"/>
      <c r="Y18" s="36">
        <f t="shared" si="2"/>
        <v>0</v>
      </c>
      <c r="Z18" s="36">
        <f t="shared" si="3"/>
        <v>0</v>
      </c>
      <c r="AA18" s="36">
        <f>IF(COUNTA(F18)=1,IF(COUNTA(#REF!)+COUNTA(E18)+COUNTA(G18)+COUNTA(H18)+COUNTA(K18)+COUNTA(O18:Q18)=8,1,0),IF(COUNTA(A18)=1,1,0))</f>
        <v>0</v>
      </c>
      <c r="AB18" s="108">
        <f t="shared" si="4"/>
        <v>0</v>
      </c>
      <c r="AC18" s="36">
        <f t="shared" si="5"/>
        <v>0</v>
      </c>
      <c r="AD18" s="36">
        <f t="shared" si="6"/>
        <v>0</v>
      </c>
    </row>
    <row r="19" spans="1:30" x14ac:dyDescent="0.25">
      <c r="A19" s="85"/>
      <c r="B19" s="96"/>
      <c r="C19" s="96"/>
      <c r="D19" s="96"/>
      <c r="E19" s="122"/>
      <c r="F19" s="98"/>
      <c r="G19" s="100"/>
      <c r="H19" s="101"/>
      <c r="I19" s="126"/>
      <c r="J19" s="124"/>
      <c r="K19" s="129"/>
      <c r="L19" s="131"/>
      <c r="M19" s="131"/>
      <c r="N19" s="131"/>
      <c r="O19" s="131"/>
      <c r="P19" s="131"/>
      <c r="Q19" s="134"/>
      <c r="R19" s="98"/>
      <c r="S19" s="100"/>
      <c r="T19" s="100"/>
      <c r="U19" s="100"/>
      <c r="V19" s="100"/>
      <c r="W19" s="100"/>
      <c r="X19" s="101"/>
      <c r="Y19" s="36">
        <f t="shared" si="2"/>
        <v>0</v>
      </c>
      <c r="Z19" s="36">
        <f t="shared" si="3"/>
        <v>0</v>
      </c>
      <c r="AA19" s="36">
        <f>IF(COUNTA(F19)=1,IF(COUNTA(#REF!)+COUNTA(E19)+COUNTA(G19)+COUNTA(H19)+COUNTA(K19)+COUNTA(O19:Q19)=8,1,0),IF(COUNTA(A19)=1,1,0))</f>
        <v>0</v>
      </c>
      <c r="AB19" s="108">
        <f t="shared" si="4"/>
        <v>0</v>
      </c>
      <c r="AC19" s="36">
        <f t="shared" si="5"/>
        <v>0</v>
      </c>
      <c r="AD19" s="36">
        <f t="shared" si="6"/>
        <v>0</v>
      </c>
    </row>
    <row r="20" spans="1:30" x14ac:dyDescent="0.25">
      <c r="A20" s="85"/>
      <c r="B20" s="96"/>
      <c r="C20" s="96"/>
      <c r="D20" s="96"/>
      <c r="E20" s="122"/>
      <c r="F20" s="98"/>
      <c r="G20" s="100"/>
      <c r="H20" s="101"/>
      <c r="I20" s="126"/>
      <c r="J20" s="124"/>
      <c r="K20" s="129"/>
      <c r="L20" s="131"/>
      <c r="M20" s="131"/>
      <c r="N20" s="131"/>
      <c r="O20" s="131"/>
      <c r="P20" s="131"/>
      <c r="Q20" s="134"/>
      <c r="R20" s="98"/>
      <c r="S20" s="100"/>
      <c r="T20" s="100"/>
      <c r="U20" s="100"/>
      <c r="V20" s="100"/>
      <c r="W20" s="100"/>
      <c r="X20" s="101"/>
      <c r="Y20" s="36">
        <f t="shared" si="2"/>
        <v>0</v>
      </c>
      <c r="Z20" s="36">
        <f t="shared" si="3"/>
        <v>0</v>
      </c>
      <c r="AA20" s="36">
        <f>IF(COUNTA(F20)=1,IF(COUNTA(#REF!)+COUNTA(E20)+COUNTA(G20)+COUNTA(H20)+COUNTA(K20)+COUNTA(O20:Q20)=8,1,0),IF(COUNTA(A20)=1,1,0))</f>
        <v>0</v>
      </c>
      <c r="AB20" s="108">
        <f t="shared" si="4"/>
        <v>0</v>
      </c>
      <c r="AC20" s="36">
        <f t="shared" si="5"/>
        <v>0</v>
      </c>
      <c r="AD20" s="36">
        <f t="shared" si="6"/>
        <v>0</v>
      </c>
    </row>
    <row r="21" spans="1:30" x14ac:dyDescent="0.25">
      <c r="A21" s="85"/>
      <c r="B21" s="96"/>
      <c r="C21" s="96"/>
      <c r="D21" s="96"/>
      <c r="E21" s="122"/>
      <c r="F21" s="98"/>
      <c r="G21" s="100"/>
      <c r="H21" s="101"/>
      <c r="I21" s="126"/>
      <c r="J21" s="124"/>
      <c r="K21" s="129"/>
      <c r="L21" s="131"/>
      <c r="M21" s="131"/>
      <c r="N21" s="131"/>
      <c r="O21" s="131"/>
      <c r="P21" s="131"/>
      <c r="Q21" s="134"/>
      <c r="R21" s="98"/>
      <c r="S21" s="100"/>
      <c r="T21" s="100"/>
      <c r="U21" s="100"/>
      <c r="V21" s="100"/>
      <c r="W21" s="100"/>
      <c r="X21" s="101"/>
      <c r="Y21" s="36">
        <f t="shared" si="2"/>
        <v>0</v>
      </c>
      <c r="Z21" s="36">
        <f t="shared" si="3"/>
        <v>0</v>
      </c>
      <c r="AA21" s="36">
        <f>IF(COUNTA(F21)=1,IF(COUNTA(#REF!)+COUNTA(E21)+COUNTA(G21)+COUNTA(H21)+COUNTA(K21)+COUNTA(O21:Q21)=8,1,0),IF(COUNTA(A21)=1,1,0))</f>
        <v>0</v>
      </c>
      <c r="AB21" s="108">
        <f t="shared" si="4"/>
        <v>0</v>
      </c>
      <c r="AC21" s="36">
        <f t="shared" si="5"/>
        <v>0</v>
      </c>
      <c r="AD21" s="36">
        <f t="shared" si="6"/>
        <v>0</v>
      </c>
    </row>
    <row r="22" spans="1:30" x14ac:dyDescent="0.25">
      <c r="A22" s="85"/>
      <c r="B22" s="96"/>
      <c r="C22" s="96"/>
      <c r="D22" s="96"/>
      <c r="E22" s="122"/>
      <c r="F22" s="98"/>
      <c r="G22" s="100"/>
      <c r="H22" s="101"/>
      <c r="I22" s="126"/>
      <c r="J22" s="124"/>
      <c r="K22" s="129"/>
      <c r="L22" s="131"/>
      <c r="M22" s="131"/>
      <c r="N22" s="131"/>
      <c r="O22" s="131"/>
      <c r="P22" s="131"/>
      <c r="Q22" s="134"/>
      <c r="R22" s="98"/>
      <c r="S22" s="100"/>
      <c r="T22" s="100"/>
      <c r="U22" s="100"/>
      <c r="V22" s="100"/>
      <c r="W22" s="100"/>
      <c r="X22" s="101"/>
      <c r="Y22" s="36">
        <f t="shared" si="2"/>
        <v>0</v>
      </c>
      <c r="Z22" s="36">
        <f t="shared" si="3"/>
        <v>0</v>
      </c>
      <c r="AA22" s="36">
        <f>IF(COUNTA(F22)=1,IF(COUNTA(#REF!)+COUNTA(E22)+COUNTA(G22)+COUNTA(H22)+COUNTA(K22)+COUNTA(O22:Q22)=8,1,0),IF(COUNTA(A22)=1,1,0))</f>
        <v>0</v>
      </c>
      <c r="AB22" s="108">
        <f t="shared" si="4"/>
        <v>0</v>
      </c>
      <c r="AC22" s="36">
        <f t="shared" si="5"/>
        <v>0</v>
      </c>
      <c r="AD22" s="36">
        <f t="shared" si="6"/>
        <v>0</v>
      </c>
    </row>
    <row r="23" spans="1:30" x14ac:dyDescent="0.25">
      <c r="A23" s="85"/>
      <c r="B23" s="96"/>
      <c r="C23" s="96"/>
      <c r="D23" s="96"/>
      <c r="E23" s="122"/>
      <c r="F23" s="98"/>
      <c r="G23" s="100"/>
      <c r="H23" s="101"/>
      <c r="I23" s="126"/>
      <c r="J23" s="124"/>
      <c r="K23" s="129"/>
      <c r="L23" s="131"/>
      <c r="M23" s="131"/>
      <c r="N23" s="131"/>
      <c r="O23" s="131"/>
      <c r="P23" s="131"/>
      <c r="Q23" s="134"/>
      <c r="R23" s="98"/>
      <c r="S23" s="100"/>
      <c r="T23" s="100"/>
      <c r="U23" s="100"/>
      <c r="V23" s="100"/>
      <c r="W23" s="100"/>
      <c r="X23" s="101"/>
      <c r="Y23" s="36">
        <f t="shared" si="2"/>
        <v>0</v>
      </c>
      <c r="Z23" s="36">
        <f t="shared" si="3"/>
        <v>0</v>
      </c>
      <c r="AA23" s="36">
        <f>IF(COUNTA(F23)=1,IF(COUNTA(#REF!)+COUNTA(E23)+COUNTA(G23)+COUNTA(H23)+COUNTA(K23)+COUNTA(O23:Q23)=8,1,0),IF(COUNTA(A23)=1,1,0))</f>
        <v>0</v>
      </c>
      <c r="AB23" s="108">
        <f t="shared" si="4"/>
        <v>0</v>
      </c>
      <c r="AC23" s="36">
        <f t="shared" si="5"/>
        <v>0</v>
      </c>
      <c r="AD23" s="36">
        <f t="shared" si="6"/>
        <v>0</v>
      </c>
    </row>
    <row r="24" spans="1:30" x14ac:dyDescent="0.25">
      <c r="A24" s="85"/>
      <c r="B24" s="96"/>
      <c r="C24" s="96"/>
      <c r="D24" s="96"/>
      <c r="E24" s="122"/>
      <c r="F24" s="98"/>
      <c r="G24" s="100"/>
      <c r="H24" s="101"/>
      <c r="I24" s="126"/>
      <c r="J24" s="124"/>
      <c r="K24" s="129"/>
      <c r="L24" s="131"/>
      <c r="M24" s="131"/>
      <c r="N24" s="131"/>
      <c r="O24" s="131"/>
      <c r="P24" s="131"/>
      <c r="Q24" s="134"/>
      <c r="R24" s="98"/>
      <c r="S24" s="100"/>
      <c r="T24" s="100"/>
      <c r="U24" s="100"/>
      <c r="V24" s="100"/>
      <c r="W24" s="100"/>
      <c r="X24" s="101"/>
      <c r="Y24" s="36">
        <f t="shared" si="2"/>
        <v>0</v>
      </c>
      <c r="Z24" s="36">
        <f t="shared" si="3"/>
        <v>0</v>
      </c>
      <c r="AA24" s="36">
        <f>IF(COUNTA(F24)=1,IF(COUNTA(#REF!)+COUNTA(E24)+COUNTA(G24)+COUNTA(H24)+COUNTA(K24)+COUNTA(O24:Q24)=8,1,0),IF(COUNTA(A24)=1,1,0))</f>
        <v>0</v>
      </c>
      <c r="AB24" s="108">
        <f t="shared" si="4"/>
        <v>0</v>
      </c>
      <c r="AC24" s="36">
        <f t="shared" si="5"/>
        <v>0</v>
      </c>
      <c r="AD24" s="36">
        <f t="shared" si="6"/>
        <v>0</v>
      </c>
    </row>
    <row r="25" spans="1:30" x14ac:dyDescent="0.25">
      <c r="A25" s="85"/>
      <c r="B25" s="96"/>
      <c r="C25" s="96"/>
      <c r="D25" s="96"/>
      <c r="E25" s="122"/>
      <c r="F25" s="98"/>
      <c r="G25" s="100"/>
      <c r="H25" s="101"/>
      <c r="I25" s="126"/>
      <c r="J25" s="124"/>
      <c r="K25" s="129"/>
      <c r="L25" s="131"/>
      <c r="M25" s="131"/>
      <c r="N25" s="131"/>
      <c r="O25" s="131"/>
      <c r="P25" s="131"/>
      <c r="Q25" s="134"/>
      <c r="R25" s="98"/>
      <c r="S25" s="100"/>
      <c r="T25" s="100"/>
      <c r="U25" s="100"/>
      <c r="V25" s="100"/>
      <c r="W25" s="100"/>
      <c r="X25" s="101"/>
      <c r="Y25" s="36">
        <f t="shared" si="2"/>
        <v>0</v>
      </c>
      <c r="Z25" s="36">
        <f t="shared" si="3"/>
        <v>0</v>
      </c>
      <c r="AA25" s="36">
        <f>IF(COUNTA(F25)=1,IF(COUNTA(#REF!)+COUNTA(E25)+COUNTA(G25)+COUNTA(H25)+COUNTA(K25)+COUNTA(O25:Q25)=8,1,0),IF(COUNTA(A25)=1,1,0))</f>
        <v>0</v>
      </c>
      <c r="AB25" s="108">
        <f t="shared" si="4"/>
        <v>0</v>
      </c>
      <c r="AC25" s="36">
        <f t="shared" si="5"/>
        <v>0</v>
      </c>
      <c r="AD25" s="36">
        <f t="shared" si="6"/>
        <v>0</v>
      </c>
    </row>
    <row r="26" spans="1:30" x14ac:dyDescent="0.25">
      <c r="A26" s="85"/>
      <c r="B26" s="96"/>
      <c r="C26" s="96"/>
      <c r="D26" s="96"/>
      <c r="E26" s="122"/>
      <c r="F26" s="98"/>
      <c r="G26" s="100"/>
      <c r="H26" s="101"/>
      <c r="I26" s="126"/>
      <c r="J26" s="124"/>
      <c r="K26" s="129"/>
      <c r="L26" s="131"/>
      <c r="M26" s="131"/>
      <c r="N26" s="131"/>
      <c r="O26" s="131"/>
      <c r="P26" s="131"/>
      <c r="Q26" s="134"/>
      <c r="R26" s="98"/>
      <c r="S26" s="100"/>
      <c r="T26" s="100"/>
      <c r="U26" s="100"/>
      <c r="V26" s="100"/>
      <c r="W26" s="100"/>
      <c r="X26" s="101"/>
      <c r="Y26" s="36">
        <f t="shared" si="2"/>
        <v>0</v>
      </c>
      <c r="Z26" s="36">
        <f t="shared" si="3"/>
        <v>0</v>
      </c>
      <c r="AA26" s="36">
        <f>IF(COUNTA(F26)=1,IF(COUNTA(#REF!)+COUNTA(E26)+COUNTA(G26)+COUNTA(H26)+COUNTA(K26)+COUNTA(O26:Q26)=8,1,0),IF(COUNTA(A26)=1,1,0))</f>
        <v>0</v>
      </c>
      <c r="AB26" s="108">
        <f t="shared" si="4"/>
        <v>0</v>
      </c>
      <c r="AC26" s="36">
        <f t="shared" si="5"/>
        <v>0</v>
      </c>
      <c r="AD26" s="36">
        <f t="shared" si="6"/>
        <v>0</v>
      </c>
    </row>
    <row r="27" spans="1:30" x14ac:dyDescent="0.25">
      <c r="A27" s="85"/>
      <c r="B27" s="96"/>
      <c r="C27" s="96"/>
      <c r="D27" s="96"/>
      <c r="E27" s="122"/>
      <c r="F27" s="98"/>
      <c r="G27" s="100"/>
      <c r="H27" s="101"/>
      <c r="I27" s="126"/>
      <c r="J27" s="124"/>
      <c r="K27" s="129"/>
      <c r="L27" s="131"/>
      <c r="M27" s="131"/>
      <c r="N27" s="131"/>
      <c r="O27" s="131"/>
      <c r="P27" s="131"/>
      <c r="Q27" s="134"/>
      <c r="R27" s="98"/>
      <c r="S27" s="100"/>
      <c r="T27" s="100"/>
      <c r="U27" s="100"/>
      <c r="V27" s="100"/>
      <c r="W27" s="100"/>
      <c r="X27" s="101"/>
      <c r="Y27" s="36">
        <f t="shared" si="2"/>
        <v>0</v>
      </c>
      <c r="Z27" s="36">
        <f t="shared" si="3"/>
        <v>0</v>
      </c>
      <c r="AA27" s="36">
        <f>IF(COUNTA(F27)=1,IF(COUNTA(#REF!)+COUNTA(E27)+COUNTA(G27)+COUNTA(H27)+COUNTA(K27)+COUNTA(O27:Q27)=8,1,0),IF(COUNTA(A27)=1,1,0))</f>
        <v>0</v>
      </c>
      <c r="AB27" s="108">
        <f t="shared" si="4"/>
        <v>0</v>
      </c>
      <c r="AC27" s="36">
        <f t="shared" si="5"/>
        <v>0</v>
      </c>
      <c r="AD27" s="36">
        <f t="shared" si="6"/>
        <v>0</v>
      </c>
    </row>
    <row r="28" spans="1:30" x14ac:dyDescent="0.25">
      <c r="A28" s="85"/>
      <c r="B28" s="96"/>
      <c r="C28" s="96"/>
      <c r="D28" s="96"/>
      <c r="E28" s="122"/>
      <c r="F28" s="98"/>
      <c r="G28" s="100"/>
      <c r="H28" s="101"/>
      <c r="I28" s="126"/>
      <c r="J28" s="124"/>
      <c r="K28" s="129"/>
      <c r="L28" s="131"/>
      <c r="M28" s="131"/>
      <c r="N28" s="131"/>
      <c r="O28" s="131"/>
      <c r="P28" s="131"/>
      <c r="Q28" s="134"/>
      <c r="R28" s="98"/>
      <c r="S28" s="100"/>
      <c r="T28" s="100"/>
      <c r="U28" s="100"/>
      <c r="V28" s="100"/>
      <c r="W28" s="100"/>
      <c r="X28" s="101"/>
      <c r="Y28" s="36">
        <f t="shared" si="2"/>
        <v>0</v>
      </c>
      <c r="Z28" s="36">
        <f t="shared" si="3"/>
        <v>0</v>
      </c>
      <c r="AA28" s="36">
        <f>IF(COUNTA(F28)=1,IF(COUNTA(#REF!)+COUNTA(E28)+COUNTA(G28)+COUNTA(H28)+COUNTA(K28)+COUNTA(O28:Q28)=8,1,0),IF(COUNTA(A28)=1,1,0))</f>
        <v>0</v>
      </c>
      <c r="AB28" s="108">
        <f t="shared" si="4"/>
        <v>0</v>
      </c>
      <c r="AC28" s="36">
        <f t="shared" si="5"/>
        <v>0</v>
      </c>
      <c r="AD28" s="36">
        <f t="shared" si="6"/>
        <v>0</v>
      </c>
    </row>
    <row r="29" spans="1:30" x14ac:dyDescent="0.25">
      <c r="A29" s="85"/>
      <c r="B29" s="96"/>
      <c r="C29" s="96"/>
      <c r="D29" s="96"/>
      <c r="E29" s="122"/>
      <c r="F29" s="98"/>
      <c r="G29" s="100"/>
      <c r="H29" s="101"/>
      <c r="I29" s="126"/>
      <c r="J29" s="124"/>
      <c r="K29" s="129"/>
      <c r="L29" s="131"/>
      <c r="M29" s="131"/>
      <c r="N29" s="131"/>
      <c r="O29" s="131"/>
      <c r="P29" s="131"/>
      <c r="Q29" s="134"/>
      <c r="R29" s="98"/>
      <c r="S29" s="100"/>
      <c r="T29" s="100"/>
      <c r="U29" s="100"/>
      <c r="V29" s="100"/>
      <c r="W29" s="100"/>
      <c r="X29" s="101"/>
      <c r="Y29" s="36">
        <f t="shared" si="2"/>
        <v>0</v>
      </c>
      <c r="Z29" s="36">
        <f t="shared" si="3"/>
        <v>0</v>
      </c>
      <c r="AA29" s="36">
        <f>IF(COUNTA(F29)=1,IF(COUNTA(#REF!)+COUNTA(E29)+COUNTA(G29)+COUNTA(H29)+COUNTA(K29)+COUNTA(O29:Q29)=8,1,0),IF(COUNTA(A29)=1,1,0))</f>
        <v>0</v>
      </c>
      <c r="AB29" s="108">
        <f t="shared" si="4"/>
        <v>0</v>
      </c>
      <c r="AC29" s="36">
        <f t="shared" si="5"/>
        <v>0</v>
      </c>
      <c r="AD29" s="36">
        <f t="shared" si="6"/>
        <v>0</v>
      </c>
    </row>
    <row r="30" spans="1:30" x14ac:dyDescent="0.25">
      <c r="A30" s="85"/>
      <c r="B30" s="96"/>
      <c r="C30" s="96"/>
      <c r="D30" s="96"/>
      <c r="E30" s="122"/>
      <c r="F30" s="98"/>
      <c r="G30" s="100"/>
      <c r="H30" s="101"/>
      <c r="I30" s="126"/>
      <c r="J30" s="124"/>
      <c r="K30" s="129"/>
      <c r="L30" s="131"/>
      <c r="M30" s="131"/>
      <c r="N30" s="131"/>
      <c r="O30" s="131"/>
      <c r="P30" s="131"/>
      <c r="Q30" s="134"/>
      <c r="R30" s="98"/>
      <c r="S30" s="100"/>
      <c r="T30" s="100"/>
      <c r="U30" s="100"/>
      <c r="V30" s="100"/>
      <c r="W30" s="100"/>
      <c r="X30" s="101"/>
      <c r="Y30" s="36">
        <f t="shared" si="2"/>
        <v>0</v>
      </c>
      <c r="Z30" s="36">
        <f t="shared" si="3"/>
        <v>0</v>
      </c>
      <c r="AA30" s="36">
        <f>IF(COUNTA(F30)=1,IF(COUNTA(#REF!)+COUNTA(E30)+COUNTA(G30)+COUNTA(H30)+COUNTA(K30)+COUNTA(O30:Q30)=8,1,0),IF(COUNTA(A30)=1,1,0))</f>
        <v>0</v>
      </c>
      <c r="AB30" s="108">
        <f t="shared" si="4"/>
        <v>0</v>
      </c>
      <c r="AC30" s="36">
        <f t="shared" si="5"/>
        <v>0</v>
      </c>
      <c r="AD30" s="36">
        <f t="shared" si="6"/>
        <v>0</v>
      </c>
    </row>
    <row r="31" spans="1:30" x14ac:dyDescent="0.25">
      <c r="A31" s="85"/>
      <c r="B31" s="96"/>
      <c r="C31" s="96"/>
      <c r="D31" s="96"/>
      <c r="E31" s="122"/>
      <c r="F31" s="98"/>
      <c r="G31" s="100"/>
      <c r="H31" s="101"/>
      <c r="I31" s="126"/>
      <c r="J31" s="124"/>
      <c r="K31" s="129"/>
      <c r="L31" s="131"/>
      <c r="M31" s="131"/>
      <c r="N31" s="131"/>
      <c r="O31" s="131"/>
      <c r="P31" s="131"/>
      <c r="Q31" s="134"/>
      <c r="R31" s="98"/>
      <c r="S31" s="100"/>
      <c r="T31" s="100"/>
      <c r="U31" s="100"/>
      <c r="V31" s="100"/>
      <c r="W31" s="100"/>
      <c r="X31" s="101"/>
      <c r="Y31" s="36">
        <f t="shared" si="2"/>
        <v>0</v>
      </c>
      <c r="Z31" s="36">
        <f t="shared" si="3"/>
        <v>0</v>
      </c>
      <c r="AA31" s="36">
        <f>IF(COUNTA(F31)=1,IF(COUNTA(#REF!)+COUNTA(E31)+COUNTA(G31)+COUNTA(H31)+COUNTA(K31)+COUNTA(O31:Q31)=8,1,0),IF(COUNTA(A31)=1,1,0))</f>
        <v>0</v>
      </c>
      <c r="AB31" s="108">
        <f t="shared" si="4"/>
        <v>0</v>
      </c>
      <c r="AC31" s="36">
        <f t="shared" si="5"/>
        <v>0</v>
      </c>
      <c r="AD31" s="36">
        <f t="shared" si="6"/>
        <v>0</v>
      </c>
    </row>
    <row r="32" spans="1:30" x14ac:dyDescent="0.25">
      <c r="A32" s="85"/>
      <c r="B32" s="96"/>
      <c r="C32" s="96"/>
      <c r="D32" s="96"/>
      <c r="E32" s="122"/>
      <c r="F32" s="98"/>
      <c r="G32" s="100"/>
      <c r="H32" s="101"/>
      <c r="I32" s="126"/>
      <c r="J32" s="124"/>
      <c r="K32" s="129"/>
      <c r="L32" s="131"/>
      <c r="M32" s="131"/>
      <c r="N32" s="131"/>
      <c r="O32" s="131"/>
      <c r="P32" s="131"/>
      <c r="Q32" s="134"/>
      <c r="R32" s="98"/>
      <c r="S32" s="100"/>
      <c r="T32" s="100"/>
      <c r="U32" s="100"/>
      <c r="V32" s="100"/>
      <c r="W32" s="100"/>
      <c r="X32" s="101"/>
      <c r="Y32" s="36">
        <f t="shared" si="2"/>
        <v>0</v>
      </c>
      <c r="Z32" s="36">
        <f t="shared" si="3"/>
        <v>0</v>
      </c>
      <c r="AA32" s="36">
        <f>IF(COUNTA(F32)=1,IF(COUNTA(#REF!)+COUNTA(E32)+COUNTA(G32)+COUNTA(H32)+COUNTA(K32)+COUNTA(O32:Q32)=8,1,0),IF(COUNTA(A32)=1,1,0))</f>
        <v>0</v>
      </c>
      <c r="AB32" s="108">
        <f t="shared" si="4"/>
        <v>0</v>
      </c>
      <c r="AC32" s="36">
        <f t="shared" si="5"/>
        <v>0</v>
      </c>
      <c r="AD32" s="36">
        <f t="shared" si="6"/>
        <v>0</v>
      </c>
    </row>
    <row r="33" spans="1:30" x14ac:dyDescent="0.25">
      <c r="A33" s="85"/>
      <c r="B33" s="96"/>
      <c r="C33" s="96"/>
      <c r="D33" s="96"/>
      <c r="E33" s="122"/>
      <c r="F33" s="98"/>
      <c r="G33" s="100"/>
      <c r="H33" s="101"/>
      <c r="I33" s="126"/>
      <c r="J33" s="124"/>
      <c r="K33" s="129"/>
      <c r="L33" s="131"/>
      <c r="M33" s="131"/>
      <c r="N33" s="131"/>
      <c r="O33" s="131"/>
      <c r="P33" s="131"/>
      <c r="Q33" s="134"/>
      <c r="R33" s="98"/>
      <c r="S33" s="100"/>
      <c r="T33" s="100"/>
      <c r="U33" s="100"/>
      <c r="V33" s="100"/>
      <c r="W33" s="100"/>
      <c r="X33" s="101"/>
      <c r="Y33" s="36">
        <f t="shared" si="2"/>
        <v>0</v>
      </c>
      <c r="Z33" s="36">
        <f t="shared" si="3"/>
        <v>0</v>
      </c>
      <c r="AA33" s="36">
        <f>IF(COUNTA(F33)=1,IF(COUNTA(#REF!)+COUNTA(E33)+COUNTA(G33)+COUNTA(H33)+COUNTA(K33)+COUNTA(O33:Q33)=8,1,0),IF(COUNTA(A33)=1,1,0))</f>
        <v>0</v>
      </c>
      <c r="AB33" s="108">
        <f t="shared" si="4"/>
        <v>0</v>
      </c>
      <c r="AC33" s="36">
        <f t="shared" si="5"/>
        <v>0</v>
      </c>
      <c r="AD33" s="36">
        <f t="shared" si="6"/>
        <v>0</v>
      </c>
    </row>
    <row r="34" spans="1:30" x14ac:dyDescent="0.25">
      <c r="A34" s="85"/>
      <c r="B34" s="96"/>
      <c r="C34" s="96"/>
      <c r="D34" s="96"/>
      <c r="E34" s="122"/>
      <c r="F34" s="98"/>
      <c r="G34" s="100"/>
      <c r="H34" s="101"/>
      <c r="I34" s="126"/>
      <c r="J34" s="124"/>
      <c r="K34" s="129"/>
      <c r="L34" s="131"/>
      <c r="M34" s="131"/>
      <c r="N34" s="131"/>
      <c r="O34" s="131"/>
      <c r="P34" s="131"/>
      <c r="Q34" s="134"/>
      <c r="R34" s="98"/>
      <c r="S34" s="100"/>
      <c r="T34" s="100"/>
      <c r="U34" s="100"/>
      <c r="V34" s="100"/>
      <c r="W34" s="100"/>
      <c r="X34" s="101"/>
      <c r="Y34" s="36">
        <f t="shared" si="2"/>
        <v>0</v>
      </c>
      <c r="Z34" s="36">
        <f t="shared" si="3"/>
        <v>0</v>
      </c>
      <c r="AA34" s="36">
        <f>IF(COUNTA(F34)=1,IF(COUNTA(#REF!)+COUNTA(E34)+COUNTA(G34)+COUNTA(H34)+COUNTA(K34)+COUNTA(O34:Q34)=8,1,0),IF(COUNTA(A34)=1,1,0))</f>
        <v>0</v>
      </c>
      <c r="AB34" s="108">
        <f t="shared" si="4"/>
        <v>0</v>
      </c>
      <c r="AC34" s="36">
        <f t="shared" si="5"/>
        <v>0</v>
      </c>
      <c r="AD34" s="36">
        <f t="shared" si="6"/>
        <v>0</v>
      </c>
    </row>
    <row r="35" spans="1:30" x14ac:dyDescent="0.25">
      <c r="A35" s="85"/>
      <c r="B35" s="96"/>
      <c r="C35" s="96"/>
      <c r="D35" s="96"/>
      <c r="E35" s="122"/>
      <c r="F35" s="98"/>
      <c r="G35" s="100"/>
      <c r="H35" s="101"/>
      <c r="I35" s="126"/>
      <c r="J35" s="124"/>
      <c r="K35" s="129"/>
      <c r="L35" s="131"/>
      <c r="M35" s="131"/>
      <c r="N35" s="131"/>
      <c r="O35" s="131"/>
      <c r="P35" s="131"/>
      <c r="Q35" s="134"/>
      <c r="R35" s="98"/>
      <c r="S35" s="100"/>
      <c r="T35" s="100"/>
      <c r="U35" s="100"/>
      <c r="V35" s="100"/>
      <c r="W35" s="100"/>
      <c r="X35" s="101"/>
      <c r="Y35" s="36">
        <f t="shared" si="2"/>
        <v>0</v>
      </c>
      <c r="Z35" s="36">
        <f t="shared" si="3"/>
        <v>0</v>
      </c>
      <c r="AA35" s="36">
        <f>IF(COUNTA(F35)=1,IF(COUNTA(#REF!)+COUNTA(E35)+COUNTA(G35)+COUNTA(H35)+COUNTA(K35)+COUNTA(O35:Q35)=8,1,0),IF(COUNTA(A35)=1,1,0))</f>
        <v>0</v>
      </c>
      <c r="AB35" s="108">
        <f t="shared" si="4"/>
        <v>0</v>
      </c>
      <c r="AC35" s="36">
        <f t="shared" si="5"/>
        <v>0</v>
      </c>
      <c r="AD35" s="36">
        <f t="shared" si="6"/>
        <v>0</v>
      </c>
    </row>
    <row r="36" spans="1:30" x14ac:dyDescent="0.25">
      <c r="A36" s="85"/>
      <c r="B36" s="96"/>
      <c r="C36" s="96"/>
      <c r="D36" s="96"/>
      <c r="E36" s="122"/>
      <c r="F36" s="98"/>
      <c r="G36" s="100"/>
      <c r="H36" s="101"/>
      <c r="I36" s="126"/>
      <c r="J36" s="124"/>
      <c r="K36" s="129"/>
      <c r="L36" s="131"/>
      <c r="M36" s="131"/>
      <c r="N36" s="131"/>
      <c r="O36" s="131"/>
      <c r="P36" s="131"/>
      <c r="Q36" s="134"/>
      <c r="R36" s="98"/>
      <c r="S36" s="100"/>
      <c r="T36" s="100"/>
      <c r="U36" s="100"/>
      <c r="V36" s="100"/>
      <c r="W36" s="100"/>
      <c r="X36" s="101"/>
      <c r="Y36" s="36">
        <f t="shared" si="2"/>
        <v>0</v>
      </c>
      <c r="Z36" s="36">
        <f t="shared" si="3"/>
        <v>0</v>
      </c>
      <c r="AA36" s="36">
        <f>IF(COUNTA(F36)=1,IF(COUNTA(#REF!)+COUNTA(E36)+COUNTA(G36)+COUNTA(H36)+COUNTA(K36)+COUNTA(O36:Q36)=8,1,0),IF(COUNTA(A36)=1,1,0))</f>
        <v>0</v>
      </c>
      <c r="AB36" s="108">
        <f t="shared" si="4"/>
        <v>0</v>
      </c>
      <c r="AC36" s="36">
        <f t="shared" si="5"/>
        <v>0</v>
      </c>
      <c r="AD36" s="36">
        <f t="shared" si="6"/>
        <v>0</v>
      </c>
    </row>
    <row r="37" spans="1:30" x14ac:dyDescent="0.25">
      <c r="A37" s="85"/>
      <c r="B37" s="96"/>
      <c r="C37" s="96"/>
      <c r="D37" s="96"/>
      <c r="E37" s="122"/>
      <c r="F37" s="98"/>
      <c r="G37" s="100"/>
      <c r="H37" s="101"/>
      <c r="I37" s="126"/>
      <c r="J37" s="124"/>
      <c r="K37" s="129"/>
      <c r="L37" s="131"/>
      <c r="M37" s="131"/>
      <c r="N37" s="131"/>
      <c r="O37" s="131"/>
      <c r="P37" s="131"/>
      <c r="Q37" s="134"/>
      <c r="R37" s="98"/>
      <c r="S37" s="100"/>
      <c r="T37" s="100"/>
      <c r="U37" s="100"/>
      <c r="V37" s="100"/>
      <c r="W37" s="100"/>
      <c r="X37" s="101"/>
      <c r="Y37" s="36">
        <f t="shared" si="2"/>
        <v>0</v>
      </c>
      <c r="Z37" s="36">
        <f t="shared" si="3"/>
        <v>0</v>
      </c>
      <c r="AA37" s="36">
        <f>IF(COUNTA(F37)=1,IF(COUNTA(#REF!)+COUNTA(E37)+COUNTA(G37)+COUNTA(H37)+COUNTA(K37)+COUNTA(O37:Q37)=8,1,0),IF(COUNTA(A37)=1,1,0))</f>
        <v>0</v>
      </c>
      <c r="AB37" s="108">
        <f t="shared" si="4"/>
        <v>0</v>
      </c>
      <c r="AC37" s="36">
        <f t="shared" si="5"/>
        <v>0</v>
      </c>
      <c r="AD37" s="36">
        <f t="shared" si="6"/>
        <v>0</v>
      </c>
    </row>
    <row r="38" spans="1:30" x14ac:dyDescent="0.25">
      <c r="A38" s="85"/>
      <c r="B38" s="96"/>
      <c r="C38" s="96"/>
      <c r="D38" s="96"/>
      <c r="E38" s="122"/>
      <c r="F38" s="98"/>
      <c r="G38" s="100"/>
      <c r="H38" s="101"/>
      <c r="I38" s="126"/>
      <c r="J38" s="124"/>
      <c r="K38" s="129"/>
      <c r="L38" s="131"/>
      <c r="M38" s="131"/>
      <c r="N38" s="131"/>
      <c r="O38" s="131"/>
      <c r="P38" s="131"/>
      <c r="Q38" s="134"/>
      <c r="R38" s="98"/>
      <c r="S38" s="100"/>
      <c r="T38" s="100"/>
      <c r="U38" s="100"/>
      <c r="V38" s="100"/>
      <c r="W38" s="100"/>
      <c r="X38" s="101"/>
      <c r="Y38" s="36">
        <f t="shared" si="2"/>
        <v>0</v>
      </c>
      <c r="Z38" s="36">
        <f t="shared" si="3"/>
        <v>0</v>
      </c>
      <c r="AA38" s="36">
        <f>IF(COUNTA(F38)=1,IF(COUNTA(#REF!)+COUNTA(E38)+COUNTA(G38)+COUNTA(H38)+COUNTA(K38)+COUNTA(O38:Q38)=8,1,0),IF(COUNTA(A38)=1,1,0))</f>
        <v>0</v>
      </c>
      <c r="AB38" s="108">
        <f t="shared" si="4"/>
        <v>0</v>
      </c>
      <c r="AC38" s="36">
        <f t="shared" si="5"/>
        <v>0</v>
      </c>
      <c r="AD38" s="36">
        <f t="shared" si="6"/>
        <v>0</v>
      </c>
    </row>
    <row r="39" spans="1:30" x14ac:dyDescent="0.25">
      <c r="A39" s="85"/>
      <c r="B39" s="96"/>
      <c r="C39" s="96"/>
      <c r="D39" s="96"/>
      <c r="E39" s="122"/>
      <c r="F39" s="98"/>
      <c r="G39" s="100"/>
      <c r="H39" s="101"/>
      <c r="I39" s="126"/>
      <c r="J39" s="124"/>
      <c r="K39" s="129"/>
      <c r="L39" s="131"/>
      <c r="M39" s="131"/>
      <c r="N39" s="131"/>
      <c r="O39" s="131"/>
      <c r="P39" s="131"/>
      <c r="Q39" s="134"/>
      <c r="R39" s="98"/>
      <c r="S39" s="100"/>
      <c r="T39" s="100"/>
      <c r="U39" s="100"/>
      <c r="V39" s="100"/>
      <c r="W39" s="100"/>
      <c r="X39" s="101"/>
      <c r="Y39" s="36">
        <f t="shared" si="2"/>
        <v>0</v>
      </c>
      <c r="Z39" s="36">
        <f t="shared" si="3"/>
        <v>0</v>
      </c>
      <c r="AA39" s="36">
        <f>IF(COUNTA(F39)=1,IF(COUNTA(#REF!)+COUNTA(E39)+COUNTA(G39)+COUNTA(H39)+COUNTA(K39)+COUNTA(O39:Q39)=8,1,0),IF(COUNTA(A39)=1,1,0))</f>
        <v>0</v>
      </c>
      <c r="AB39" s="108">
        <f t="shared" si="4"/>
        <v>0</v>
      </c>
      <c r="AC39" s="36">
        <f t="shared" si="5"/>
        <v>0</v>
      </c>
      <c r="AD39" s="36">
        <f t="shared" si="6"/>
        <v>0</v>
      </c>
    </row>
    <row r="40" spans="1:30" x14ac:dyDescent="0.25">
      <c r="A40" s="85"/>
      <c r="B40" s="96"/>
      <c r="C40" s="96"/>
      <c r="D40" s="96"/>
      <c r="E40" s="122"/>
      <c r="F40" s="98"/>
      <c r="G40" s="100"/>
      <c r="H40" s="101"/>
      <c r="I40" s="126"/>
      <c r="J40" s="124"/>
      <c r="K40" s="129"/>
      <c r="L40" s="131"/>
      <c r="M40" s="131"/>
      <c r="N40" s="131"/>
      <c r="O40" s="131"/>
      <c r="P40" s="131"/>
      <c r="Q40" s="134"/>
      <c r="R40" s="98"/>
      <c r="S40" s="100"/>
      <c r="T40" s="100"/>
      <c r="U40" s="100"/>
      <c r="V40" s="100"/>
      <c r="W40" s="100"/>
      <c r="X40" s="101"/>
      <c r="Y40" s="36">
        <f t="shared" si="2"/>
        <v>0</v>
      </c>
      <c r="Z40" s="36">
        <f t="shared" si="3"/>
        <v>0</v>
      </c>
      <c r="AA40" s="36">
        <f>IF(COUNTA(F40)=1,IF(COUNTA(#REF!)+COUNTA(E40)+COUNTA(G40)+COUNTA(H40)+COUNTA(K40)+COUNTA(O40:Q40)=8,1,0),IF(COUNTA(A40)=1,1,0))</f>
        <v>0</v>
      </c>
      <c r="AB40" s="108">
        <f t="shared" si="4"/>
        <v>0</v>
      </c>
      <c r="AC40" s="36">
        <f t="shared" si="5"/>
        <v>0</v>
      </c>
      <c r="AD40" s="36">
        <f t="shared" si="6"/>
        <v>0</v>
      </c>
    </row>
    <row r="41" spans="1:30" x14ac:dyDescent="0.25">
      <c r="A41" s="85"/>
      <c r="B41" s="96"/>
      <c r="C41" s="96"/>
      <c r="D41" s="96"/>
      <c r="E41" s="122"/>
      <c r="F41" s="98"/>
      <c r="G41" s="100"/>
      <c r="H41" s="101"/>
      <c r="I41" s="126"/>
      <c r="J41" s="124"/>
      <c r="K41" s="129"/>
      <c r="L41" s="131"/>
      <c r="M41" s="131"/>
      <c r="N41" s="131"/>
      <c r="O41" s="131"/>
      <c r="P41" s="131"/>
      <c r="Q41" s="134"/>
      <c r="R41" s="98"/>
      <c r="S41" s="100"/>
      <c r="T41" s="100"/>
      <c r="U41" s="100"/>
      <c r="V41" s="100"/>
      <c r="W41" s="100"/>
      <c r="X41" s="101"/>
      <c r="Y41" s="36">
        <f t="shared" si="2"/>
        <v>0</v>
      </c>
      <c r="Z41" s="36">
        <f t="shared" si="3"/>
        <v>0</v>
      </c>
      <c r="AA41" s="36">
        <f>IF(COUNTA(F41)=1,IF(COUNTA(#REF!)+COUNTA(E41)+COUNTA(G41)+COUNTA(H41)+COUNTA(K41)+COUNTA(O41:Q41)=8,1,0),IF(COUNTA(A41)=1,1,0))</f>
        <v>0</v>
      </c>
      <c r="AB41" s="108">
        <f t="shared" si="4"/>
        <v>0</v>
      </c>
      <c r="AC41" s="36">
        <f t="shared" si="5"/>
        <v>0</v>
      </c>
      <c r="AD41" s="36">
        <f t="shared" si="6"/>
        <v>0</v>
      </c>
    </row>
    <row r="42" spans="1:30" x14ac:dyDescent="0.25">
      <c r="A42" s="85"/>
      <c r="B42" s="96"/>
      <c r="C42" s="96"/>
      <c r="D42" s="96"/>
      <c r="E42" s="122"/>
      <c r="F42" s="98"/>
      <c r="G42" s="100"/>
      <c r="H42" s="101"/>
      <c r="I42" s="126"/>
      <c r="J42" s="124"/>
      <c r="K42" s="129"/>
      <c r="L42" s="131"/>
      <c r="M42" s="131"/>
      <c r="N42" s="131"/>
      <c r="O42" s="131"/>
      <c r="P42" s="131"/>
      <c r="Q42" s="134"/>
      <c r="R42" s="98"/>
      <c r="S42" s="100"/>
      <c r="T42" s="100"/>
      <c r="U42" s="100"/>
      <c r="V42" s="100"/>
      <c r="W42" s="100"/>
      <c r="X42" s="101"/>
      <c r="Y42" s="36">
        <f t="shared" si="2"/>
        <v>0</v>
      </c>
      <c r="Z42" s="36">
        <f t="shared" si="3"/>
        <v>0</v>
      </c>
      <c r="AA42" s="36">
        <f>IF(COUNTA(F42)=1,IF(COUNTA(#REF!)+COUNTA(E42)+COUNTA(G42)+COUNTA(H42)+COUNTA(K42)+COUNTA(O42:Q42)=8,1,0),IF(COUNTA(A42)=1,1,0))</f>
        <v>0</v>
      </c>
      <c r="AB42" s="108">
        <f t="shared" si="4"/>
        <v>0</v>
      </c>
      <c r="AC42" s="36">
        <f t="shared" si="5"/>
        <v>0</v>
      </c>
      <c r="AD42" s="36">
        <f t="shared" si="6"/>
        <v>0</v>
      </c>
    </row>
    <row r="43" spans="1:30" x14ac:dyDescent="0.25">
      <c r="A43" s="85"/>
      <c r="B43" s="96"/>
      <c r="C43" s="96"/>
      <c r="D43" s="96"/>
      <c r="E43" s="122"/>
      <c r="F43" s="98"/>
      <c r="G43" s="100"/>
      <c r="H43" s="101"/>
      <c r="I43" s="126"/>
      <c r="J43" s="124"/>
      <c r="K43" s="129"/>
      <c r="L43" s="131"/>
      <c r="M43" s="131"/>
      <c r="N43" s="131"/>
      <c r="O43" s="131"/>
      <c r="P43" s="131"/>
      <c r="Q43" s="134"/>
      <c r="R43" s="98"/>
      <c r="S43" s="100"/>
      <c r="T43" s="100"/>
      <c r="U43" s="100"/>
      <c r="V43" s="100"/>
      <c r="W43" s="100"/>
      <c r="X43" s="101"/>
      <c r="Y43" s="36">
        <f t="shared" si="2"/>
        <v>0</v>
      </c>
      <c r="Z43" s="36">
        <f t="shared" si="3"/>
        <v>0</v>
      </c>
      <c r="AA43" s="36">
        <f>IF(COUNTA(F43)=1,IF(COUNTA(#REF!)+COUNTA(E43)+COUNTA(G43)+COUNTA(H43)+COUNTA(K43)+COUNTA(O43:Q43)=8,1,0),IF(COUNTA(A43)=1,1,0))</f>
        <v>0</v>
      </c>
      <c r="AB43" s="108">
        <f t="shared" si="4"/>
        <v>0</v>
      </c>
      <c r="AC43" s="36">
        <f t="shared" si="5"/>
        <v>0</v>
      </c>
      <c r="AD43" s="36">
        <f t="shared" si="6"/>
        <v>0</v>
      </c>
    </row>
    <row r="44" spans="1:30" x14ac:dyDescent="0.25">
      <c r="A44" s="85"/>
      <c r="B44" s="96"/>
      <c r="C44" s="96"/>
      <c r="D44" s="96"/>
      <c r="E44" s="122"/>
      <c r="F44" s="98"/>
      <c r="G44" s="100"/>
      <c r="H44" s="101"/>
      <c r="I44" s="126"/>
      <c r="J44" s="124"/>
      <c r="K44" s="129"/>
      <c r="L44" s="131"/>
      <c r="M44" s="131"/>
      <c r="N44" s="131"/>
      <c r="O44" s="131"/>
      <c r="P44" s="131"/>
      <c r="Q44" s="134"/>
      <c r="R44" s="98"/>
      <c r="S44" s="100"/>
      <c r="T44" s="100"/>
      <c r="U44" s="100"/>
      <c r="V44" s="100"/>
      <c r="W44" s="100"/>
      <c r="X44" s="101"/>
      <c r="Y44" s="36">
        <f t="shared" si="2"/>
        <v>0</v>
      </c>
      <c r="Z44" s="36">
        <f t="shared" si="3"/>
        <v>0</v>
      </c>
      <c r="AA44" s="36">
        <f>IF(COUNTA(F44)=1,IF(COUNTA(#REF!)+COUNTA(E44)+COUNTA(G44)+COUNTA(H44)+COUNTA(K44)+COUNTA(O44:Q44)=8,1,0),IF(COUNTA(A44)=1,1,0))</f>
        <v>0</v>
      </c>
      <c r="AB44" s="108">
        <f t="shared" si="4"/>
        <v>0</v>
      </c>
      <c r="AC44" s="36">
        <f t="shared" si="5"/>
        <v>0</v>
      </c>
      <c r="AD44" s="36">
        <f t="shared" si="6"/>
        <v>0</v>
      </c>
    </row>
    <row r="45" spans="1:30" x14ac:dyDescent="0.25">
      <c r="A45" s="85"/>
      <c r="B45" s="96"/>
      <c r="C45" s="96"/>
      <c r="D45" s="96"/>
      <c r="E45" s="122"/>
      <c r="F45" s="98"/>
      <c r="G45" s="100"/>
      <c r="H45" s="101"/>
      <c r="I45" s="126"/>
      <c r="J45" s="124"/>
      <c r="K45" s="129"/>
      <c r="L45" s="131"/>
      <c r="M45" s="131"/>
      <c r="N45" s="131"/>
      <c r="O45" s="131"/>
      <c r="P45" s="131"/>
      <c r="Q45" s="134"/>
      <c r="R45" s="98"/>
      <c r="S45" s="100"/>
      <c r="T45" s="100"/>
      <c r="U45" s="100"/>
      <c r="V45" s="100"/>
      <c r="W45" s="100"/>
      <c r="X45" s="101"/>
      <c r="Y45" s="36">
        <f t="shared" si="2"/>
        <v>0</v>
      </c>
      <c r="Z45" s="36">
        <f t="shared" si="3"/>
        <v>0</v>
      </c>
      <c r="AA45" s="36">
        <f>IF(COUNTA(F45)=1,IF(COUNTA(#REF!)+COUNTA(E45)+COUNTA(G45)+COUNTA(H45)+COUNTA(K45)+COUNTA(O45:Q45)=8,1,0),IF(COUNTA(A45)=1,1,0))</f>
        <v>0</v>
      </c>
      <c r="AB45" s="108">
        <f t="shared" si="4"/>
        <v>0</v>
      </c>
      <c r="AC45" s="36">
        <f t="shared" si="5"/>
        <v>0</v>
      </c>
      <c r="AD45" s="36">
        <f t="shared" si="6"/>
        <v>0</v>
      </c>
    </row>
    <row r="46" spans="1:30" x14ac:dyDescent="0.25">
      <c r="A46" s="85"/>
      <c r="B46" s="96"/>
      <c r="C46" s="96"/>
      <c r="D46" s="96"/>
      <c r="E46" s="122"/>
      <c r="F46" s="98"/>
      <c r="G46" s="100"/>
      <c r="H46" s="101"/>
      <c r="I46" s="126"/>
      <c r="J46" s="124"/>
      <c r="K46" s="129"/>
      <c r="L46" s="131"/>
      <c r="M46" s="131"/>
      <c r="N46" s="131"/>
      <c r="O46" s="131"/>
      <c r="P46" s="131"/>
      <c r="Q46" s="134"/>
      <c r="R46" s="98"/>
      <c r="S46" s="100"/>
      <c r="T46" s="100"/>
      <c r="U46" s="100"/>
      <c r="V46" s="100"/>
      <c r="W46" s="100"/>
      <c r="X46" s="101"/>
      <c r="Y46" s="36">
        <f t="shared" si="2"/>
        <v>0</v>
      </c>
      <c r="Z46" s="36">
        <f t="shared" si="3"/>
        <v>0</v>
      </c>
      <c r="AA46" s="36">
        <f>IF(COUNTA(F46)=1,IF(COUNTA(#REF!)+COUNTA(E46)+COUNTA(G46)+COUNTA(H46)+COUNTA(K46)+COUNTA(O46:Q46)=8,1,0),IF(COUNTA(A46)=1,1,0))</f>
        <v>0</v>
      </c>
      <c r="AB46" s="108">
        <f t="shared" si="4"/>
        <v>0</v>
      </c>
      <c r="AC46" s="36">
        <f t="shared" si="5"/>
        <v>0</v>
      </c>
      <c r="AD46" s="36">
        <f t="shared" si="6"/>
        <v>0</v>
      </c>
    </row>
    <row r="47" spans="1:30" x14ac:dyDescent="0.25">
      <c r="A47" s="85"/>
      <c r="B47" s="96"/>
      <c r="C47" s="96"/>
      <c r="D47" s="96"/>
      <c r="E47" s="122"/>
      <c r="F47" s="98"/>
      <c r="G47" s="100"/>
      <c r="H47" s="101"/>
      <c r="I47" s="126"/>
      <c r="J47" s="124"/>
      <c r="K47" s="129"/>
      <c r="L47" s="131"/>
      <c r="M47" s="131"/>
      <c r="N47" s="131"/>
      <c r="O47" s="131"/>
      <c r="P47" s="131"/>
      <c r="Q47" s="134"/>
      <c r="R47" s="98"/>
      <c r="S47" s="100"/>
      <c r="T47" s="100"/>
      <c r="U47" s="100"/>
      <c r="V47" s="100"/>
      <c r="W47" s="100"/>
      <c r="X47" s="101"/>
      <c r="Y47" s="36">
        <f t="shared" si="2"/>
        <v>0</v>
      </c>
      <c r="Z47" s="36">
        <f t="shared" si="3"/>
        <v>0</v>
      </c>
      <c r="AA47" s="36">
        <f>IF(COUNTA(F47)=1,IF(COUNTA(#REF!)+COUNTA(E47)+COUNTA(G47)+COUNTA(H47)+COUNTA(K47)+COUNTA(O47:Q47)=8,1,0),IF(COUNTA(A47)=1,1,0))</f>
        <v>0</v>
      </c>
      <c r="AB47" s="108">
        <f t="shared" si="4"/>
        <v>0</v>
      </c>
      <c r="AC47" s="36">
        <f t="shared" si="5"/>
        <v>0</v>
      </c>
      <c r="AD47" s="36">
        <f t="shared" si="6"/>
        <v>0</v>
      </c>
    </row>
    <row r="48" spans="1:30" x14ac:dyDescent="0.25">
      <c r="A48" s="85"/>
      <c r="B48" s="96"/>
      <c r="C48" s="96"/>
      <c r="D48" s="96"/>
      <c r="E48" s="122"/>
      <c r="F48" s="98"/>
      <c r="G48" s="100"/>
      <c r="H48" s="101"/>
      <c r="I48" s="126"/>
      <c r="J48" s="124"/>
      <c r="K48" s="129"/>
      <c r="L48" s="131"/>
      <c r="M48" s="131"/>
      <c r="N48" s="131"/>
      <c r="O48" s="131"/>
      <c r="P48" s="131"/>
      <c r="Q48" s="134"/>
      <c r="R48" s="98"/>
      <c r="S48" s="100"/>
      <c r="T48" s="100"/>
      <c r="U48" s="100"/>
      <c r="V48" s="100"/>
      <c r="W48" s="100"/>
      <c r="X48" s="101"/>
      <c r="Y48" s="36">
        <f t="shared" si="2"/>
        <v>0</v>
      </c>
      <c r="Z48" s="36">
        <f t="shared" si="3"/>
        <v>0</v>
      </c>
      <c r="AA48" s="36">
        <f>IF(COUNTA(F48)=1,IF(COUNTA(#REF!)+COUNTA(E48)+COUNTA(G48)+COUNTA(H48)+COUNTA(K48)+COUNTA(O48:Q48)=8,1,0),IF(COUNTA(A48)=1,1,0))</f>
        <v>0</v>
      </c>
      <c r="AB48" s="108">
        <f t="shared" si="4"/>
        <v>0</v>
      </c>
      <c r="AC48" s="36">
        <f t="shared" si="5"/>
        <v>0</v>
      </c>
      <c r="AD48" s="36">
        <f t="shared" si="6"/>
        <v>0</v>
      </c>
    </row>
    <row r="49" spans="1:30" x14ac:dyDescent="0.25">
      <c r="A49" s="85"/>
      <c r="B49" s="96"/>
      <c r="C49" s="96"/>
      <c r="D49" s="96"/>
      <c r="E49" s="122"/>
      <c r="F49" s="98"/>
      <c r="G49" s="100"/>
      <c r="H49" s="101"/>
      <c r="I49" s="126"/>
      <c r="J49" s="124"/>
      <c r="K49" s="129"/>
      <c r="L49" s="131"/>
      <c r="M49" s="131"/>
      <c r="N49" s="131"/>
      <c r="O49" s="131"/>
      <c r="P49" s="131"/>
      <c r="Q49" s="134"/>
      <c r="R49" s="98"/>
      <c r="S49" s="100"/>
      <c r="T49" s="100"/>
      <c r="U49" s="100"/>
      <c r="V49" s="100"/>
      <c r="W49" s="100"/>
      <c r="X49" s="101"/>
      <c r="Y49" s="36">
        <f t="shared" si="2"/>
        <v>0</v>
      </c>
      <c r="Z49" s="36">
        <f t="shared" si="3"/>
        <v>0</v>
      </c>
      <c r="AA49" s="36">
        <f>IF(COUNTA(F49)=1,IF(COUNTA(#REF!)+COUNTA(E49)+COUNTA(G49)+COUNTA(H49)+COUNTA(K49)+COUNTA(O49:Q49)=8,1,0),IF(COUNTA(A49)=1,1,0))</f>
        <v>0</v>
      </c>
      <c r="AB49" s="108">
        <f t="shared" si="4"/>
        <v>0</v>
      </c>
      <c r="AC49" s="36">
        <f t="shared" si="5"/>
        <v>0</v>
      </c>
      <c r="AD49" s="36">
        <f t="shared" si="6"/>
        <v>0</v>
      </c>
    </row>
    <row r="50" spans="1:30" x14ac:dyDescent="0.25">
      <c r="A50" s="85"/>
      <c r="B50" s="96"/>
      <c r="C50" s="96"/>
      <c r="D50" s="96"/>
      <c r="E50" s="122"/>
      <c r="F50" s="98"/>
      <c r="G50" s="100"/>
      <c r="H50" s="101"/>
      <c r="I50" s="126"/>
      <c r="J50" s="124"/>
      <c r="K50" s="129"/>
      <c r="L50" s="131"/>
      <c r="M50" s="131"/>
      <c r="N50" s="131"/>
      <c r="O50" s="131"/>
      <c r="P50" s="131"/>
      <c r="Q50" s="134"/>
      <c r="R50" s="98"/>
      <c r="S50" s="100"/>
      <c r="T50" s="100"/>
      <c r="U50" s="100"/>
      <c r="V50" s="100"/>
      <c r="W50" s="100"/>
      <c r="X50" s="101"/>
      <c r="Y50" s="36">
        <f t="shared" si="2"/>
        <v>0</v>
      </c>
      <c r="Z50" s="36">
        <f t="shared" si="3"/>
        <v>0</v>
      </c>
      <c r="AA50" s="36">
        <f>IF(COUNTA(F50)=1,IF(COUNTA(#REF!)+COUNTA(E50)+COUNTA(G50)+COUNTA(H50)+COUNTA(K50)+COUNTA(O50:Q50)=8,1,0),IF(COUNTA(A50)=1,1,0))</f>
        <v>0</v>
      </c>
      <c r="AB50" s="108">
        <f t="shared" si="4"/>
        <v>0</v>
      </c>
      <c r="AC50" s="36">
        <f t="shared" si="5"/>
        <v>0</v>
      </c>
      <c r="AD50" s="36">
        <f t="shared" si="6"/>
        <v>0</v>
      </c>
    </row>
    <row r="51" spans="1:30" x14ac:dyDescent="0.25">
      <c r="A51" s="85"/>
      <c r="B51" s="96"/>
      <c r="C51" s="96"/>
      <c r="D51" s="96"/>
      <c r="E51" s="122"/>
      <c r="F51" s="98"/>
      <c r="G51" s="100"/>
      <c r="H51" s="101"/>
      <c r="I51" s="126"/>
      <c r="J51" s="124"/>
      <c r="K51" s="129"/>
      <c r="L51" s="131"/>
      <c r="M51" s="131"/>
      <c r="N51" s="131"/>
      <c r="O51" s="131"/>
      <c r="P51" s="131"/>
      <c r="Q51" s="134"/>
      <c r="R51" s="98"/>
      <c r="S51" s="100"/>
      <c r="T51" s="100"/>
      <c r="U51" s="100"/>
      <c r="V51" s="100"/>
      <c r="W51" s="100"/>
      <c r="X51" s="101"/>
      <c r="Y51" s="36">
        <f t="shared" si="2"/>
        <v>0</v>
      </c>
      <c r="Z51" s="36">
        <f t="shared" si="3"/>
        <v>0</v>
      </c>
      <c r="AA51" s="36">
        <f>IF(COUNTA(F51)=1,IF(COUNTA(#REF!)+COUNTA(E51)+COUNTA(G51)+COUNTA(H51)+COUNTA(K51)+COUNTA(O51:Q51)=8,1,0),IF(COUNTA(A51)=1,1,0))</f>
        <v>0</v>
      </c>
      <c r="AB51" s="108">
        <f t="shared" si="4"/>
        <v>0</v>
      </c>
      <c r="AC51" s="36">
        <f t="shared" si="5"/>
        <v>0</v>
      </c>
      <c r="AD51" s="36">
        <f t="shared" si="6"/>
        <v>0</v>
      </c>
    </row>
    <row r="52" spans="1:30" x14ac:dyDescent="0.25">
      <c r="A52" s="85"/>
      <c r="B52" s="96"/>
      <c r="C52" s="96"/>
      <c r="D52" s="96"/>
      <c r="E52" s="122"/>
      <c r="F52" s="98"/>
      <c r="G52" s="100"/>
      <c r="H52" s="101"/>
      <c r="I52" s="126"/>
      <c r="J52" s="124"/>
      <c r="K52" s="129"/>
      <c r="L52" s="131"/>
      <c r="M52" s="131"/>
      <c r="N52" s="131"/>
      <c r="O52" s="131"/>
      <c r="P52" s="131"/>
      <c r="Q52" s="134"/>
      <c r="R52" s="98"/>
      <c r="S52" s="100"/>
      <c r="T52" s="100"/>
      <c r="U52" s="100"/>
      <c r="V52" s="100"/>
      <c r="W52" s="100"/>
      <c r="X52" s="101"/>
      <c r="Y52" s="36">
        <f t="shared" si="2"/>
        <v>0</v>
      </c>
      <c r="Z52" s="36">
        <f t="shared" si="3"/>
        <v>0</v>
      </c>
      <c r="AA52" s="36">
        <f>IF(COUNTA(F52)=1,IF(COUNTA(#REF!)+COUNTA(E52)+COUNTA(G52)+COUNTA(H52)+COUNTA(K52)+COUNTA(O52:Q52)=8,1,0),IF(COUNTA(A52)=1,1,0))</f>
        <v>0</v>
      </c>
      <c r="AB52" s="108">
        <f t="shared" si="4"/>
        <v>0</v>
      </c>
      <c r="AC52" s="36">
        <f t="shared" si="5"/>
        <v>0</v>
      </c>
      <c r="AD52" s="36">
        <f t="shared" si="6"/>
        <v>0</v>
      </c>
    </row>
    <row r="53" spans="1:30" x14ac:dyDescent="0.25">
      <c r="A53" s="85"/>
      <c r="B53" s="96"/>
      <c r="C53" s="96"/>
      <c r="D53" s="96"/>
      <c r="E53" s="122"/>
      <c r="F53" s="98"/>
      <c r="G53" s="100"/>
      <c r="H53" s="101"/>
      <c r="I53" s="126"/>
      <c r="J53" s="124"/>
      <c r="K53" s="129"/>
      <c r="L53" s="131"/>
      <c r="M53" s="131"/>
      <c r="N53" s="131"/>
      <c r="O53" s="131"/>
      <c r="P53" s="131"/>
      <c r="Q53" s="134"/>
      <c r="R53" s="98"/>
      <c r="S53" s="100"/>
      <c r="T53" s="100"/>
      <c r="U53" s="100"/>
      <c r="V53" s="100"/>
      <c r="W53" s="100"/>
      <c r="X53" s="101"/>
      <c r="Y53" s="36">
        <f t="shared" si="2"/>
        <v>0</v>
      </c>
      <c r="Z53" s="36">
        <f t="shared" si="3"/>
        <v>0</v>
      </c>
      <c r="AA53" s="36">
        <f>IF(COUNTA(F53)=1,IF(COUNTA(#REF!)+COUNTA(E53)+COUNTA(G53)+COUNTA(H53)+COUNTA(K53)+COUNTA(O53:Q53)=8,1,0),IF(COUNTA(A53)=1,1,0))</f>
        <v>0</v>
      </c>
      <c r="AB53" s="108">
        <f t="shared" si="4"/>
        <v>0</v>
      </c>
      <c r="AC53" s="36">
        <f t="shared" si="5"/>
        <v>0</v>
      </c>
      <c r="AD53" s="36">
        <f t="shared" si="6"/>
        <v>0</v>
      </c>
    </row>
    <row r="54" spans="1:30" x14ac:dyDescent="0.25">
      <c r="A54" s="85"/>
      <c r="B54" s="96"/>
      <c r="C54" s="96"/>
      <c r="D54" s="96"/>
      <c r="E54" s="122"/>
      <c r="F54" s="98"/>
      <c r="G54" s="100"/>
      <c r="H54" s="101"/>
      <c r="I54" s="126"/>
      <c r="J54" s="124"/>
      <c r="K54" s="129"/>
      <c r="L54" s="131"/>
      <c r="M54" s="131"/>
      <c r="N54" s="131"/>
      <c r="O54" s="131"/>
      <c r="P54" s="131"/>
      <c r="Q54" s="134"/>
      <c r="R54" s="98"/>
      <c r="S54" s="100"/>
      <c r="T54" s="100"/>
      <c r="U54" s="100"/>
      <c r="V54" s="100"/>
      <c r="W54" s="100"/>
      <c r="X54" s="101"/>
      <c r="Y54" s="36">
        <f t="shared" si="2"/>
        <v>0</v>
      </c>
      <c r="Z54" s="36">
        <f t="shared" si="3"/>
        <v>0</v>
      </c>
      <c r="AA54" s="36">
        <f>IF(COUNTA(F54)=1,IF(COUNTA(#REF!)+COUNTA(E54)+COUNTA(G54)+COUNTA(H54)+COUNTA(K54)+COUNTA(O54:Q54)=8,1,0),IF(COUNTA(A54)=1,1,0))</f>
        <v>0</v>
      </c>
      <c r="AB54" s="108">
        <f t="shared" si="4"/>
        <v>0</v>
      </c>
      <c r="AC54" s="36">
        <f t="shared" si="5"/>
        <v>0</v>
      </c>
      <c r="AD54" s="36">
        <f t="shared" si="6"/>
        <v>0</v>
      </c>
    </row>
    <row r="55" spans="1:30" x14ac:dyDescent="0.25">
      <c r="A55" s="85"/>
      <c r="B55" s="96"/>
      <c r="C55" s="96"/>
      <c r="D55" s="96"/>
      <c r="E55" s="122"/>
      <c r="F55" s="98"/>
      <c r="G55" s="100"/>
      <c r="H55" s="101"/>
      <c r="I55" s="126"/>
      <c r="J55" s="124"/>
      <c r="K55" s="129"/>
      <c r="L55" s="131"/>
      <c r="M55" s="131"/>
      <c r="N55" s="131"/>
      <c r="O55" s="131"/>
      <c r="P55" s="131"/>
      <c r="Q55" s="134"/>
      <c r="R55" s="98"/>
      <c r="S55" s="100"/>
      <c r="T55" s="100"/>
      <c r="U55" s="100"/>
      <c r="V55" s="100"/>
      <c r="W55" s="100"/>
      <c r="X55" s="101"/>
      <c r="Y55" s="36">
        <f t="shared" si="2"/>
        <v>0</v>
      </c>
      <c r="Z55" s="36">
        <f t="shared" si="3"/>
        <v>0</v>
      </c>
      <c r="AA55" s="36">
        <f>IF(COUNTA(F55)=1,IF(COUNTA(#REF!)+COUNTA(E55)+COUNTA(G55)+COUNTA(H55)+COUNTA(K55)+COUNTA(O55:Q55)=8,1,0),IF(COUNTA(A55)=1,1,0))</f>
        <v>0</v>
      </c>
      <c r="AB55" s="108">
        <f t="shared" si="4"/>
        <v>0</v>
      </c>
      <c r="AC55" s="36">
        <f t="shared" si="5"/>
        <v>0</v>
      </c>
      <c r="AD55" s="36">
        <f t="shared" si="6"/>
        <v>0</v>
      </c>
    </row>
    <row r="56" spans="1:30" x14ac:dyDescent="0.25">
      <c r="A56" s="85"/>
      <c r="B56" s="96"/>
      <c r="C56" s="96"/>
      <c r="D56" s="96"/>
      <c r="E56" s="122"/>
      <c r="F56" s="98"/>
      <c r="G56" s="100"/>
      <c r="H56" s="101"/>
      <c r="I56" s="126"/>
      <c r="J56" s="124"/>
      <c r="K56" s="129"/>
      <c r="L56" s="131"/>
      <c r="M56" s="131"/>
      <c r="N56" s="131"/>
      <c r="O56" s="131"/>
      <c r="P56" s="131"/>
      <c r="Q56" s="134"/>
      <c r="R56" s="98"/>
      <c r="S56" s="100"/>
      <c r="T56" s="100"/>
      <c r="U56" s="100"/>
      <c r="V56" s="100"/>
      <c r="W56" s="100"/>
      <c r="X56" s="101"/>
      <c r="Y56" s="36">
        <f t="shared" si="2"/>
        <v>0</v>
      </c>
      <c r="Z56" s="36">
        <f t="shared" si="3"/>
        <v>0</v>
      </c>
      <c r="AA56" s="36">
        <f>IF(COUNTA(F56)=1,IF(COUNTA(#REF!)+COUNTA(E56)+COUNTA(G56)+COUNTA(H56)+COUNTA(K56)+COUNTA(O56:Q56)=8,1,0),IF(COUNTA(A56)=1,1,0))</f>
        <v>0</v>
      </c>
      <c r="AB56" s="108">
        <f t="shared" si="4"/>
        <v>0</v>
      </c>
      <c r="AC56" s="36">
        <f t="shared" si="5"/>
        <v>0</v>
      </c>
      <c r="AD56" s="36">
        <f t="shared" si="6"/>
        <v>0</v>
      </c>
    </row>
    <row r="57" spans="1:30" x14ac:dyDescent="0.25">
      <c r="A57" s="85"/>
      <c r="B57" s="96"/>
      <c r="C57" s="96"/>
      <c r="D57" s="96"/>
      <c r="E57" s="122"/>
      <c r="F57" s="98"/>
      <c r="G57" s="100"/>
      <c r="H57" s="101"/>
      <c r="I57" s="126"/>
      <c r="J57" s="124"/>
      <c r="K57" s="129"/>
      <c r="L57" s="131"/>
      <c r="M57" s="131"/>
      <c r="N57" s="131"/>
      <c r="O57" s="131"/>
      <c r="P57" s="131"/>
      <c r="Q57" s="134"/>
      <c r="R57" s="98"/>
      <c r="S57" s="100"/>
      <c r="T57" s="100"/>
      <c r="U57" s="100"/>
      <c r="V57" s="100"/>
      <c r="W57" s="100"/>
      <c r="X57" s="101"/>
      <c r="Y57" s="36">
        <f t="shared" si="2"/>
        <v>0</v>
      </c>
      <c r="Z57" s="36">
        <f t="shared" si="3"/>
        <v>0</v>
      </c>
      <c r="AA57" s="36">
        <f>IF(COUNTA(F57)=1,IF(COUNTA(#REF!)+COUNTA(E57)+COUNTA(G57)+COUNTA(H57)+COUNTA(K57)+COUNTA(O57:Q57)=8,1,0),IF(COUNTA(A57)=1,1,0))</f>
        <v>0</v>
      </c>
      <c r="AB57" s="108">
        <f t="shared" si="4"/>
        <v>0</v>
      </c>
      <c r="AC57" s="36">
        <f t="shared" si="5"/>
        <v>0</v>
      </c>
      <c r="AD57" s="36">
        <f t="shared" si="6"/>
        <v>0</v>
      </c>
    </row>
    <row r="58" spans="1:30" x14ac:dyDescent="0.25">
      <c r="A58" s="85"/>
      <c r="B58" s="96"/>
      <c r="C58" s="96"/>
      <c r="D58" s="96"/>
      <c r="E58" s="122"/>
      <c r="F58" s="98"/>
      <c r="G58" s="100"/>
      <c r="H58" s="101"/>
      <c r="I58" s="126"/>
      <c r="J58" s="124"/>
      <c r="K58" s="129"/>
      <c r="L58" s="131"/>
      <c r="M58" s="131"/>
      <c r="N58" s="131"/>
      <c r="O58" s="131"/>
      <c r="P58" s="131"/>
      <c r="Q58" s="134"/>
      <c r="R58" s="98"/>
      <c r="S58" s="100"/>
      <c r="T58" s="100"/>
      <c r="U58" s="100"/>
      <c r="V58" s="100"/>
      <c r="W58" s="100"/>
      <c r="X58" s="101"/>
      <c r="Y58" s="36">
        <f t="shared" si="2"/>
        <v>0</v>
      </c>
      <c r="Z58" s="36">
        <f t="shared" si="3"/>
        <v>0</v>
      </c>
      <c r="AA58" s="36">
        <f>IF(COUNTA(F58)=1,IF(COUNTA(#REF!)+COUNTA(E58)+COUNTA(G58)+COUNTA(H58)+COUNTA(K58)+COUNTA(O58:Q58)=8,1,0),IF(COUNTA(A58)=1,1,0))</f>
        <v>0</v>
      </c>
      <c r="AB58" s="108">
        <f t="shared" si="4"/>
        <v>0</v>
      </c>
      <c r="AC58" s="36">
        <f t="shared" si="5"/>
        <v>0</v>
      </c>
      <c r="AD58" s="36">
        <f t="shared" si="6"/>
        <v>0</v>
      </c>
    </row>
    <row r="59" spans="1:30" x14ac:dyDescent="0.25">
      <c r="A59" s="85"/>
      <c r="B59" s="96"/>
      <c r="C59" s="96"/>
      <c r="D59" s="96"/>
      <c r="E59" s="122"/>
      <c r="F59" s="98"/>
      <c r="G59" s="100"/>
      <c r="H59" s="101"/>
      <c r="I59" s="126"/>
      <c r="J59" s="124"/>
      <c r="K59" s="129"/>
      <c r="L59" s="131"/>
      <c r="M59" s="131"/>
      <c r="N59" s="131"/>
      <c r="O59" s="131"/>
      <c r="P59" s="131"/>
      <c r="Q59" s="134"/>
      <c r="R59" s="98"/>
      <c r="S59" s="100"/>
      <c r="T59" s="100"/>
      <c r="U59" s="100"/>
      <c r="V59" s="100"/>
      <c r="W59" s="100"/>
      <c r="X59" s="101"/>
      <c r="Y59" s="36">
        <f t="shared" si="2"/>
        <v>0</v>
      </c>
      <c r="Z59" s="36">
        <f t="shared" si="3"/>
        <v>0</v>
      </c>
      <c r="AA59" s="36">
        <f>IF(COUNTA(F59)=1,IF(COUNTA(#REF!)+COUNTA(E59)+COUNTA(G59)+COUNTA(H59)+COUNTA(K59)+COUNTA(O59:Q59)=8,1,0),IF(COUNTA(A59)=1,1,0))</f>
        <v>0</v>
      </c>
      <c r="AB59" s="108">
        <f t="shared" si="4"/>
        <v>0</v>
      </c>
      <c r="AC59" s="36">
        <f t="shared" si="5"/>
        <v>0</v>
      </c>
      <c r="AD59" s="36">
        <f t="shared" si="6"/>
        <v>0</v>
      </c>
    </row>
    <row r="60" spans="1:30" x14ac:dyDescent="0.25">
      <c r="A60" s="85"/>
      <c r="B60" s="96"/>
      <c r="C60" s="96"/>
      <c r="D60" s="96"/>
      <c r="E60" s="122"/>
      <c r="F60" s="98"/>
      <c r="G60" s="100"/>
      <c r="H60" s="101"/>
      <c r="I60" s="126"/>
      <c r="J60" s="124"/>
      <c r="K60" s="129"/>
      <c r="L60" s="131"/>
      <c r="M60" s="131"/>
      <c r="N60" s="131"/>
      <c r="O60" s="131"/>
      <c r="P60" s="131"/>
      <c r="Q60" s="134"/>
      <c r="R60" s="98"/>
      <c r="S60" s="100"/>
      <c r="T60" s="100"/>
      <c r="U60" s="100"/>
      <c r="V60" s="100"/>
      <c r="W60" s="100"/>
      <c r="X60" s="101"/>
      <c r="Y60" s="36">
        <f t="shared" si="2"/>
        <v>0</v>
      </c>
      <c r="Z60" s="36">
        <f t="shared" si="3"/>
        <v>0</v>
      </c>
      <c r="AA60" s="36">
        <f>IF(COUNTA(F60)=1,IF(COUNTA(#REF!)+COUNTA(E60)+COUNTA(G60)+COUNTA(H60)+COUNTA(K60)+COUNTA(O60:Q60)=8,1,0),IF(COUNTA(A60)=1,1,0))</f>
        <v>0</v>
      </c>
      <c r="AB60" s="108">
        <f t="shared" si="4"/>
        <v>0</v>
      </c>
      <c r="AC60" s="36">
        <f t="shared" si="5"/>
        <v>0</v>
      </c>
      <c r="AD60" s="36">
        <f t="shared" si="6"/>
        <v>0</v>
      </c>
    </row>
    <row r="61" spans="1:30" x14ac:dyDescent="0.25">
      <c r="A61" s="85"/>
      <c r="B61" s="96"/>
      <c r="C61" s="96"/>
      <c r="D61" s="96"/>
      <c r="E61" s="122"/>
      <c r="F61" s="98"/>
      <c r="G61" s="100"/>
      <c r="H61" s="101"/>
      <c r="I61" s="126"/>
      <c r="J61" s="124"/>
      <c r="K61" s="129"/>
      <c r="L61" s="131"/>
      <c r="M61" s="131"/>
      <c r="N61" s="131"/>
      <c r="O61" s="131"/>
      <c r="P61" s="131"/>
      <c r="Q61" s="134"/>
      <c r="R61" s="98"/>
      <c r="S61" s="100"/>
      <c r="T61" s="100"/>
      <c r="U61" s="100"/>
      <c r="V61" s="100"/>
      <c r="W61" s="100"/>
      <c r="X61" s="101"/>
      <c r="Y61" s="36">
        <f t="shared" si="2"/>
        <v>0</v>
      </c>
      <c r="Z61" s="36">
        <f t="shared" si="3"/>
        <v>0</v>
      </c>
      <c r="AA61" s="36">
        <f>IF(COUNTA(F61)=1,IF(COUNTA(#REF!)+COUNTA(E61)+COUNTA(G61)+COUNTA(H61)+COUNTA(K61)+COUNTA(O61:Q61)=8,1,0),IF(COUNTA(A61)=1,1,0))</f>
        <v>0</v>
      </c>
      <c r="AB61" s="108">
        <f t="shared" si="4"/>
        <v>0</v>
      </c>
      <c r="AC61" s="36">
        <f t="shared" si="5"/>
        <v>0</v>
      </c>
      <c r="AD61" s="36">
        <f t="shared" si="6"/>
        <v>0</v>
      </c>
    </row>
    <row r="62" spans="1:30" x14ac:dyDescent="0.25">
      <c r="A62" s="85"/>
      <c r="B62" s="96"/>
      <c r="C62" s="96"/>
      <c r="D62" s="96"/>
      <c r="E62" s="122"/>
      <c r="F62" s="98"/>
      <c r="G62" s="100"/>
      <c r="H62" s="101"/>
      <c r="I62" s="126"/>
      <c r="J62" s="124"/>
      <c r="K62" s="129"/>
      <c r="L62" s="131"/>
      <c r="M62" s="131"/>
      <c r="N62" s="131"/>
      <c r="O62" s="131"/>
      <c r="P62" s="131"/>
      <c r="Q62" s="134"/>
      <c r="R62" s="98"/>
      <c r="S62" s="100"/>
      <c r="T62" s="100"/>
      <c r="U62" s="100"/>
      <c r="V62" s="100"/>
      <c r="W62" s="100"/>
      <c r="X62" s="101"/>
      <c r="Y62" s="36">
        <f t="shared" si="2"/>
        <v>0</v>
      </c>
      <c r="Z62" s="36">
        <f t="shared" si="3"/>
        <v>0</v>
      </c>
      <c r="AA62" s="36">
        <f>IF(COUNTA(F62)=1,IF(COUNTA(#REF!)+COUNTA(E62)+COUNTA(G62)+COUNTA(H62)+COUNTA(K62)+COUNTA(O62:Q62)=8,1,0),IF(COUNTA(A62)=1,1,0))</f>
        <v>0</v>
      </c>
      <c r="AB62" s="108">
        <f t="shared" si="4"/>
        <v>0</v>
      </c>
      <c r="AC62" s="36">
        <f t="shared" si="5"/>
        <v>0</v>
      </c>
      <c r="AD62" s="36">
        <f t="shared" si="6"/>
        <v>0</v>
      </c>
    </row>
    <row r="63" spans="1:30" x14ac:dyDescent="0.25">
      <c r="A63" s="85"/>
      <c r="B63" s="96"/>
      <c r="C63" s="96"/>
      <c r="D63" s="96"/>
      <c r="E63" s="122"/>
      <c r="F63" s="98"/>
      <c r="G63" s="100"/>
      <c r="H63" s="101"/>
      <c r="I63" s="126"/>
      <c r="J63" s="124"/>
      <c r="K63" s="129"/>
      <c r="L63" s="131"/>
      <c r="M63" s="131"/>
      <c r="N63" s="131"/>
      <c r="O63" s="131"/>
      <c r="P63" s="131"/>
      <c r="Q63" s="134"/>
      <c r="R63" s="98"/>
      <c r="S63" s="100"/>
      <c r="T63" s="100"/>
      <c r="U63" s="100"/>
      <c r="V63" s="100"/>
      <c r="W63" s="100"/>
      <c r="X63" s="101"/>
      <c r="Y63" s="36">
        <f t="shared" si="2"/>
        <v>0</v>
      </c>
      <c r="Z63" s="36">
        <f t="shared" si="3"/>
        <v>0</v>
      </c>
      <c r="AA63" s="36">
        <f>IF(COUNTA(F63)=1,IF(COUNTA(#REF!)+COUNTA(E63)+COUNTA(G63)+COUNTA(H63)+COUNTA(K63)+COUNTA(O63:Q63)=8,1,0),IF(COUNTA(A63)=1,1,0))</f>
        <v>0</v>
      </c>
      <c r="AB63" s="108">
        <f t="shared" si="4"/>
        <v>0</v>
      </c>
      <c r="AC63" s="36">
        <f t="shared" si="5"/>
        <v>0</v>
      </c>
      <c r="AD63" s="36">
        <f t="shared" si="6"/>
        <v>0</v>
      </c>
    </row>
    <row r="64" spans="1:30" x14ac:dyDescent="0.25">
      <c r="A64" s="85"/>
      <c r="B64" s="96"/>
      <c r="C64" s="96"/>
      <c r="D64" s="96"/>
      <c r="E64" s="122"/>
      <c r="F64" s="98"/>
      <c r="G64" s="100"/>
      <c r="H64" s="101"/>
      <c r="I64" s="126"/>
      <c r="J64" s="124"/>
      <c r="K64" s="129"/>
      <c r="L64" s="131"/>
      <c r="M64" s="131"/>
      <c r="N64" s="131"/>
      <c r="O64" s="131"/>
      <c r="P64" s="131"/>
      <c r="Q64" s="134"/>
      <c r="R64" s="98"/>
      <c r="S64" s="100"/>
      <c r="T64" s="100"/>
      <c r="U64" s="100"/>
      <c r="V64" s="100"/>
      <c r="W64" s="100"/>
      <c r="X64" s="101"/>
      <c r="Y64" s="36">
        <f t="shared" si="2"/>
        <v>0</v>
      </c>
      <c r="Z64" s="36">
        <f t="shared" si="3"/>
        <v>0</v>
      </c>
      <c r="AA64" s="36">
        <f>IF(COUNTA(F64)=1,IF(COUNTA(#REF!)+COUNTA(E64)+COUNTA(G64)+COUNTA(H64)+COUNTA(K64)+COUNTA(O64:Q64)=8,1,0),IF(COUNTA(A64)=1,1,0))</f>
        <v>0</v>
      </c>
      <c r="AB64" s="108">
        <f t="shared" si="4"/>
        <v>0</v>
      </c>
      <c r="AC64" s="36">
        <f t="shared" si="5"/>
        <v>0</v>
      </c>
      <c r="AD64" s="36">
        <f t="shared" si="6"/>
        <v>0</v>
      </c>
    </row>
    <row r="65" spans="1:30" x14ac:dyDescent="0.25">
      <c r="A65" s="85"/>
      <c r="B65" s="96"/>
      <c r="C65" s="96"/>
      <c r="D65" s="96"/>
      <c r="E65" s="122"/>
      <c r="F65" s="98"/>
      <c r="G65" s="100"/>
      <c r="H65" s="101"/>
      <c r="I65" s="126"/>
      <c r="J65" s="124"/>
      <c r="K65" s="129"/>
      <c r="L65" s="131"/>
      <c r="M65" s="131"/>
      <c r="N65" s="131"/>
      <c r="O65" s="131"/>
      <c r="P65" s="131"/>
      <c r="Q65" s="134"/>
      <c r="R65" s="98"/>
      <c r="S65" s="100"/>
      <c r="T65" s="100"/>
      <c r="U65" s="100"/>
      <c r="V65" s="100"/>
      <c r="W65" s="100"/>
      <c r="X65" s="101"/>
      <c r="Y65" s="36">
        <f t="shared" si="2"/>
        <v>0</v>
      </c>
      <c r="Z65" s="36">
        <f t="shared" si="3"/>
        <v>0</v>
      </c>
      <c r="AA65" s="36">
        <f>IF(COUNTA(F65)=1,IF(COUNTA(#REF!)+COUNTA(E65)+COUNTA(G65)+COUNTA(H65)+COUNTA(K65)+COUNTA(O65:Q65)=8,1,0),IF(COUNTA(A65)=1,1,0))</f>
        <v>0</v>
      </c>
      <c r="AB65" s="108">
        <f t="shared" si="4"/>
        <v>0</v>
      </c>
      <c r="AC65" s="36">
        <f t="shared" si="5"/>
        <v>0</v>
      </c>
      <c r="AD65" s="36">
        <f t="shared" si="6"/>
        <v>0</v>
      </c>
    </row>
    <row r="66" spans="1:30" x14ac:dyDescent="0.25">
      <c r="A66" s="85"/>
      <c r="B66" s="96"/>
      <c r="C66" s="96"/>
      <c r="D66" s="96"/>
      <c r="E66" s="122"/>
      <c r="F66" s="98"/>
      <c r="G66" s="100"/>
      <c r="H66" s="101"/>
      <c r="I66" s="126"/>
      <c r="J66" s="124"/>
      <c r="K66" s="129"/>
      <c r="L66" s="131"/>
      <c r="M66" s="131"/>
      <c r="N66" s="131"/>
      <c r="O66" s="131"/>
      <c r="P66" s="131"/>
      <c r="Q66" s="134"/>
      <c r="R66" s="98"/>
      <c r="S66" s="100"/>
      <c r="T66" s="100"/>
      <c r="U66" s="100"/>
      <c r="V66" s="100"/>
      <c r="W66" s="100"/>
      <c r="X66" s="101"/>
      <c r="Y66" s="36">
        <f t="shared" si="2"/>
        <v>0</v>
      </c>
      <c r="Z66" s="36">
        <f t="shared" si="3"/>
        <v>0</v>
      </c>
      <c r="AA66" s="36">
        <f>IF(COUNTA(F66)=1,IF(COUNTA(#REF!)+COUNTA(E66)+COUNTA(G66)+COUNTA(H66)+COUNTA(K66)+COUNTA(O66:Q66)=8,1,0),IF(COUNTA(A66)=1,1,0))</f>
        <v>0</v>
      </c>
      <c r="AB66" s="108">
        <f t="shared" si="4"/>
        <v>0</v>
      </c>
      <c r="AC66" s="36">
        <f t="shared" si="5"/>
        <v>0</v>
      </c>
      <c r="AD66" s="36">
        <f t="shared" si="6"/>
        <v>0</v>
      </c>
    </row>
    <row r="67" spans="1:30" x14ac:dyDescent="0.25">
      <c r="A67" s="85"/>
      <c r="B67" s="96"/>
      <c r="C67" s="96"/>
      <c r="D67" s="96"/>
      <c r="E67" s="122"/>
      <c r="F67" s="98"/>
      <c r="G67" s="100"/>
      <c r="H67" s="101"/>
      <c r="I67" s="126"/>
      <c r="J67" s="124"/>
      <c r="K67" s="129"/>
      <c r="L67" s="131"/>
      <c r="M67" s="131"/>
      <c r="N67" s="131"/>
      <c r="O67" s="131"/>
      <c r="P67" s="131"/>
      <c r="Q67" s="134"/>
      <c r="R67" s="98"/>
      <c r="S67" s="100"/>
      <c r="T67" s="100"/>
      <c r="U67" s="100"/>
      <c r="V67" s="100"/>
      <c r="W67" s="100"/>
      <c r="X67" s="101"/>
      <c r="Y67" s="36">
        <f t="shared" si="2"/>
        <v>0</v>
      </c>
      <c r="Z67" s="36">
        <f t="shared" si="3"/>
        <v>0</v>
      </c>
      <c r="AA67" s="36">
        <f>IF(COUNTA(F67)=1,IF(COUNTA(#REF!)+COUNTA(E67)+COUNTA(G67)+COUNTA(H67)+COUNTA(K67)+COUNTA(O67:Q67)=8,1,0),IF(COUNTA(A67)=1,1,0))</f>
        <v>0</v>
      </c>
      <c r="AB67" s="108">
        <f t="shared" si="4"/>
        <v>0</v>
      </c>
      <c r="AC67" s="36">
        <f t="shared" si="5"/>
        <v>0</v>
      </c>
      <c r="AD67" s="36">
        <f t="shared" si="6"/>
        <v>0</v>
      </c>
    </row>
    <row r="68" spans="1:30" x14ac:dyDescent="0.25">
      <c r="A68" s="85"/>
      <c r="B68" s="96"/>
      <c r="C68" s="96"/>
      <c r="D68" s="96"/>
      <c r="E68" s="122"/>
      <c r="F68" s="98"/>
      <c r="G68" s="100"/>
      <c r="H68" s="101"/>
      <c r="I68" s="126"/>
      <c r="J68" s="124"/>
      <c r="K68" s="129"/>
      <c r="L68" s="131"/>
      <c r="M68" s="131"/>
      <c r="N68" s="131"/>
      <c r="O68" s="131"/>
      <c r="P68" s="131"/>
      <c r="Q68" s="134"/>
      <c r="R68" s="98"/>
      <c r="S68" s="100"/>
      <c r="T68" s="100"/>
      <c r="U68" s="100"/>
      <c r="V68" s="100"/>
      <c r="W68" s="100"/>
      <c r="X68" s="101"/>
      <c r="Y68" s="36">
        <f t="shared" si="2"/>
        <v>0</v>
      </c>
      <c r="Z68" s="36">
        <f t="shared" si="3"/>
        <v>0</v>
      </c>
      <c r="AA68" s="36">
        <f>IF(COUNTA(F68)=1,IF(COUNTA(#REF!)+COUNTA(E68)+COUNTA(G68)+COUNTA(H68)+COUNTA(K68)+COUNTA(O68:Q68)=8,1,0),IF(COUNTA(A68)=1,1,0))</f>
        <v>0</v>
      </c>
      <c r="AB68" s="108">
        <f t="shared" si="4"/>
        <v>0</v>
      </c>
      <c r="AC68" s="36">
        <f t="shared" si="5"/>
        <v>0</v>
      </c>
      <c r="AD68" s="36">
        <f t="shared" si="6"/>
        <v>0</v>
      </c>
    </row>
    <row r="69" spans="1:30" x14ac:dyDescent="0.25">
      <c r="A69" s="85"/>
      <c r="B69" s="96"/>
      <c r="C69" s="96"/>
      <c r="D69" s="96"/>
      <c r="E69" s="122"/>
      <c r="F69" s="98"/>
      <c r="G69" s="100"/>
      <c r="H69" s="101"/>
      <c r="I69" s="126"/>
      <c r="J69" s="124"/>
      <c r="K69" s="129"/>
      <c r="L69" s="131"/>
      <c r="M69" s="131"/>
      <c r="N69" s="131"/>
      <c r="O69" s="131"/>
      <c r="P69" s="131"/>
      <c r="Q69" s="134"/>
      <c r="R69" s="98"/>
      <c r="S69" s="100"/>
      <c r="T69" s="100"/>
      <c r="U69" s="100"/>
      <c r="V69" s="100"/>
      <c r="W69" s="100"/>
      <c r="X69" s="101"/>
      <c r="Y69" s="36">
        <f t="shared" si="2"/>
        <v>0</v>
      </c>
      <c r="Z69" s="36">
        <f t="shared" si="3"/>
        <v>0</v>
      </c>
      <c r="AA69" s="36">
        <f>IF(COUNTA(F69)=1,IF(COUNTA(#REF!)+COUNTA(E69)+COUNTA(G69)+COUNTA(H69)+COUNTA(K69)+COUNTA(O69:Q69)=8,1,0),IF(COUNTA(A69)=1,1,0))</f>
        <v>0</v>
      </c>
      <c r="AB69" s="108">
        <f t="shared" si="4"/>
        <v>0</v>
      </c>
      <c r="AC69" s="36">
        <f t="shared" si="5"/>
        <v>0</v>
      </c>
      <c r="AD69" s="36">
        <f t="shared" si="6"/>
        <v>0</v>
      </c>
    </row>
    <row r="70" spans="1:30" x14ac:dyDescent="0.25">
      <c r="A70" s="85"/>
      <c r="B70" s="96"/>
      <c r="C70" s="96"/>
      <c r="D70" s="96"/>
      <c r="E70" s="122"/>
      <c r="F70" s="98"/>
      <c r="G70" s="100"/>
      <c r="H70" s="101"/>
      <c r="I70" s="126"/>
      <c r="J70" s="124"/>
      <c r="K70" s="129"/>
      <c r="L70" s="131"/>
      <c r="M70" s="131"/>
      <c r="N70" s="131"/>
      <c r="O70" s="131"/>
      <c r="P70" s="131"/>
      <c r="Q70" s="134"/>
      <c r="R70" s="98"/>
      <c r="S70" s="100"/>
      <c r="T70" s="100"/>
      <c r="U70" s="100"/>
      <c r="V70" s="100"/>
      <c r="W70" s="100"/>
      <c r="X70" s="101"/>
      <c r="Y70" s="36">
        <f t="shared" si="2"/>
        <v>0</v>
      </c>
      <c r="Z70" s="36">
        <f t="shared" si="3"/>
        <v>0</v>
      </c>
      <c r="AA70" s="36">
        <f>IF(COUNTA(F70)=1,IF(COUNTA(#REF!)+COUNTA(E70)+COUNTA(G70)+COUNTA(H70)+COUNTA(K70)+COUNTA(O70:Q70)=8,1,0),IF(COUNTA(A70)=1,1,0))</f>
        <v>0</v>
      </c>
      <c r="AB70" s="108">
        <f t="shared" si="4"/>
        <v>0</v>
      </c>
      <c r="AC70" s="36">
        <f t="shared" si="5"/>
        <v>0</v>
      </c>
      <c r="AD70" s="36">
        <f t="shared" si="6"/>
        <v>0</v>
      </c>
    </row>
    <row r="71" spans="1:30" x14ac:dyDescent="0.25">
      <c r="A71" s="85"/>
      <c r="B71" s="96"/>
      <c r="C71" s="96"/>
      <c r="D71" s="96"/>
      <c r="E71" s="122"/>
      <c r="F71" s="98"/>
      <c r="G71" s="100"/>
      <c r="H71" s="101"/>
      <c r="I71" s="126"/>
      <c r="J71" s="124"/>
      <c r="K71" s="129"/>
      <c r="L71" s="131"/>
      <c r="M71" s="131"/>
      <c r="N71" s="131"/>
      <c r="O71" s="131"/>
      <c r="P71" s="131"/>
      <c r="Q71" s="134"/>
      <c r="R71" s="98"/>
      <c r="S71" s="100"/>
      <c r="T71" s="100"/>
      <c r="U71" s="100"/>
      <c r="V71" s="100"/>
      <c r="W71" s="100"/>
      <c r="X71" s="101"/>
      <c r="Y71" s="36">
        <f t="shared" si="2"/>
        <v>0</v>
      </c>
      <c r="Z71" s="36">
        <f t="shared" si="3"/>
        <v>0</v>
      </c>
      <c r="AA71" s="36">
        <f>IF(COUNTA(F71)=1,IF(COUNTA(#REF!)+COUNTA(E71)+COUNTA(G71)+COUNTA(H71)+COUNTA(K71)+COUNTA(O71:Q71)=8,1,0),IF(COUNTA(A71)=1,1,0))</f>
        <v>0</v>
      </c>
      <c r="AB71" s="108">
        <f t="shared" si="4"/>
        <v>0</v>
      </c>
      <c r="AC71" s="36">
        <f t="shared" si="5"/>
        <v>0</v>
      </c>
      <c r="AD71" s="36">
        <f t="shared" si="6"/>
        <v>0</v>
      </c>
    </row>
    <row r="72" spans="1:30" x14ac:dyDescent="0.25">
      <c r="A72" s="85"/>
      <c r="B72" s="96"/>
      <c r="C72" s="96"/>
      <c r="D72" s="96"/>
      <c r="E72" s="122"/>
      <c r="F72" s="98"/>
      <c r="G72" s="100"/>
      <c r="H72" s="101"/>
      <c r="I72" s="126"/>
      <c r="J72" s="124"/>
      <c r="K72" s="129"/>
      <c r="L72" s="131"/>
      <c r="M72" s="131"/>
      <c r="N72" s="131"/>
      <c r="O72" s="131"/>
      <c r="P72" s="131"/>
      <c r="Q72" s="134"/>
      <c r="R72" s="98"/>
      <c r="S72" s="100"/>
      <c r="T72" s="100"/>
      <c r="U72" s="100"/>
      <c r="V72" s="100"/>
      <c r="W72" s="100"/>
      <c r="X72" s="101"/>
      <c r="Y72" s="36">
        <f t="shared" si="2"/>
        <v>0</v>
      </c>
      <c r="Z72" s="36">
        <f t="shared" si="3"/>
        <v>0</v>
      </c>
      <c r="AA72" s="36">
        <f>IF(COUNTA(F72)=1,IF(COUNTA(#REF!)+COUNTA(E72)+COUNTA(G72)+COUNTA(H72)+COUNTA(K72)+COUNTA(O72:Q72)=8,1,0),IF(COUNTA(A72)=1,1,0))</f>
        <v>0</v>
      </c>
      <c r="AB72" s="108">
        <f t="shared" si="4"/>
        <v>0</v>
      </c>
      <c r="AC72" s="36">
        <f t="shared" si="5"/>
        <v>0</v>
      </c>
      <c r="AD72" s="36">
        <f t="shared" si="6"/>
        <v>0</v>
      </c>
    </row>
    <row r="73" spans="1:30" x14ac:dyDescent="0.25">
      <c r="A73" s="85"/>
      <c r="B73" s="96"/>
      <c r="C73" s="96"/>
      <c r="D73" s="96"/>
      <c r="E73" s="122"/>
      <c r="F73" s="98"/>
      <c r="G73" s="100"/>
      <c r="H73" s="101"/>
      <c r="I73" s="126"/>
      <c r="J73" s="124"/>
      <c r="K73" s="129"/>
      <c r="L73" s="131"/>
      <c r="M73" s="131"/>
      <c r="N73" s="131"/>
      <c r="O73" s="131"/>
      <c r="P73" s="131"/>
      <c r="Q73" s="134"/>
      <c r="R73" s="98"/>
      <c r="S73" s="100"/>
      <c r="T73" s="100"/>
      <c r="U73" s="100"/>
      <c r="V73" s="100"/>
      <c r="W73" s="100"/>
      <c r="X73" s="101"/>
      <c r="Y73" s="36">
        <f t="shared" si="2"/>
        <v>0</v>
      </c>
      <c r="Z73" s="36">
        <f t="shared" si="3"/>
        <v>0</v>
      </c>
      <c r="AA73" s="36">
        <f>IF(COUNTA(F73)=1,IF(COUNTA(#REF!)+COUNTA(E73)+COUNTA(G73)+COUNTA(H73)+COUNTA(K73)+COUNTA(O73:Q73)=8,1,0),IF(COUNTA(A73)=1,1,0))</f>
        <v>0</v>
      </c>
      <c r="AB73" s="108">
        <f t="shared" si="4"/>
        <v>0</v>
      </c>
      <c r="AC73" s="36">
        <f t="shared" si="5"/>
        <v>0</v>
      </c>
      <c r="AD73" s="36">
        <f t="shared" si="6"/>
        <v>0</v>
      </c>
    </row>
    <row r="74" spans="1:30" x14ac:dyDescent="0.25">
      <c r="A74" s="85"/>
      <c r="B74" s="96"/>
      <c r="C74" s="96"/>
      <c r="D74" s="96"/>
      <c r="E74" s="122"/>
      <c r="F74" s="98"/>
      <c r="G74" s="100"/>
      <c r="H74" s="101"/>
      <c r="I74" s="126"/>
      <c r="J74" s="124"/>
      <c r="K74" s="129"/>
      <c r="L74" s="131"/>
      <c r="M74" s="131"/>
      <c r="N74" s="131"/>
      <c r="O74" s="131"/>
      <c r="P74" s="131"/>
      <c r="Q74" s="134"/>
      <c r="R74" s="98"/>
      <c r="S74" s="100"/>
      <c r="T74" s="100"/>
      <c r="U74" s="100"/>
      <c r="V74" s="100"/>
      <c r="W74" s="100"/>
      <c r="X74" s="101"/>
      <c r="Y74" s="36">
        <f t="shared" si="2"/>
        <v>0</v>
      </c>
      <c r="Z74" s="36">
        <f t="shared" si="3"/>
        <v>0</v>
      </c>
      <c r="AA74" s="36">
        <f>IF(COUNTA(F74)=1,IF(COUNTA(#REF!)+COUNTA(E74)+COUNTA(G74)+COUNTA(H74)+COUNTA(K74)+COUNTA(O74:Q74)=8,1,0),IF(COUNTA(A74)=1,1,0))</f>
        <v>0</v>
      </c>
      <c r="AB74" s="108">
        <f t="shared" si="4"/>
        <v>0</v>
      </c>
      <c r="AC74" s="36">
        <f t="shared" si="5"/>
        <v>0</v>
      </c>
      <c r="AD74" s="36">
        <f t="shared" si="6"/>
        <v>0</v>
      </c>
    </row>
    <row r="75" spans="1:30" x14ac:dyDescent="0.25">
      <c r="A75" s="85"/>
      <c r="B75" s="96"/>
      <c r="C75" s="96"/>
      <c r="D75" s="96"/>
      <c r="E75" s="122"/>
      <c r="F75" s="98"/>
      <c r="G75" s="100"/>
      <c r="H75" s="101"/>
      <c r="I75" s="126"/>
      <c r="J75" s="124"/>
      <c r="K75" s="129"/>
      <c r="L75" s="131"/>
      <c r="M75" s="131"/>
      <c r="N75" s="131"/>
      <c r="O75" s="131"/>
      <c r="P75" s="131"/>
      <c r="Q75" s="134"/>
      <c r="R75" s="98"/>
      <c r="S75" s="100"/>
      <c r="T75" s="100"/>
      <c r="U75" s="100"/>
      <c r="V75" s="100"/>
      <c r="W75" s="100"/>
      <c r="X75" s="101"/>
      <c r="Y75" s="36">
        <f t="shared" si="2"/>
        <v>0</v>
      </c>
      <c r="Z75" s="36">
        <f t="shared" si="3"/>
        <v>0</v>
      </c>
      <c r="AA75" s="36">
        <f>IF(COUNTA(F75)=1,IF(COUNTA(#REF!)+COUNTA(E75)+COUNTA(G75)+COUNTA(H75)+COUNTA(K75)+COUNTA(O75:Q75)=8,1,0),IF(COUNTA(A75)=1,1,0))</f>
        <v>0</v>
      </c>
      <c r="AB75" s="108">
        <f t="shared" si="4"/>
        <v>0</v>
      </c>
      <c r="AC75" s="36">
        <f t="shared" si="5"/>
        <v>0</v>
      </c>
      <c r="AD75" s="36">
        <f t="shared" si="6"/>
        <v>0</v>
      </c>
    </row>
    <row r="76" spans="1:30" x14ac:dyDescent="0.25">
      <c r="A76" s="85"/>
      <c r="B76" s="96"/>
      <c r="C76" s="96"/>
      <c r="D76" s="96"/>
      <c r="E76" s="122"/>
      <c r="F76" s="98"/>
      <c r="G76" s="100"/>
      <c r="H76" s="101"/>
      <c r="I76" s="126"/>
      <c r="J76" s="124"/>
      <c r="K76" s="129"/>
      <c r="L76" s="131"/>
      <c r="M76" s="131"/>
      <c r="N76" s="131"/>
      <c r="O76" s="131"/>
      <c r="P76" s="131"/>
      <c r="Q76" s="134"/>
      <c r="R76" s="98"/>
      <c r="S76" s="100"/>
      <c r="T76" s="100"/>
      <c r="U76" s="100"/>
      <c r="V76" s="100"/>
      <c r="W76" s="100"/>
      <c r="X76" s="101"/>
      <c r="Y76" s="36">
        <f t="shared" si="2"/>
        <v>0</v>
      </c>
      <c r="Z76" s="36">
        <f t="shared" si="3"/>
        <v>0</v>
      </c>
      <c r="AA76" s="36">
        <f>IF(COUNTA(F76)=1,IF(COUNTA(#REF!)+COUNTA(E76)+COUNTA(G76)+COUNTA(H76)+COUNTA(K76)+COUNTA(O76:Q76)=8,1,0),IF(COUNTA(A76)=1,1,0))</f>
        <v>0</v>
      </c>
      <c r="AB76" s="108">
        <f t="shared" si="4"/>
        <v>0</v>
      </c>
      <c r="AC76" s="36">
        <f t="shared" si="5"/>
        <v>0</v>
      </c>
      <c r="AD76" s="36">
        <f t="shared" si="6"/>
        <v>0</v>
      </c>
    </row>
    <row r="77" spans="1:30" x14ac:dyDescent="0.25">
      <c r="A77" s="85"/>
      <c r="B77" s="96"/>
      <c r="C77" s="96"/>
      <c r="D77" s="96"/>
      <c r="E77" s="122"/>
      <c r="F77" s="98"/>
      <c r="G77" s="100"/>
      <c r="H77" s="101"/>
      <c r="I77" s="126"/>
      <c r="J77" s="124"/>
      <c r="K77" s="129"/>
      <c r="L77" s="131"/>
      <c r="M77" s="131"/>
      <c r="N77" s="131"/>
      <c r="O77" s="131"/>
      <c r="P77" s="131"/>
      <c r="Q77" s="134"/>
      <c r="R77" s="98"/>
      <c r="S77" s="100"/>
      <c r="T77" s="100"/>
      <c r="U77" s="100"/>
      <c r="V77" s="100"/>
      <c r="W77" s="100"/>
      <c r="X77" s="101"/>
      <c r="Y77" s="36">
        <f t="shared" si="2"/>
        <v>0</v>
      </c>
      <c r="Z77" s="36">
        <f t="shared" si="3"/>
        <v>0</v>
      </c>
      <c r="AA77" s="36">
        <f>IF(COUNTA(F77)=1,IF(COUNTA(#REF!)+COUNTA(E77)+COUNTA(G77)+COUNTA(H77)+COUNTA(K77)+COUNTA(O77:Q77)=8,1,0),IF(COUNTA(A77)=1,1,0))</f>
        <v>0</v>
      </c>
      <c r="AB77" s="108">
        <f t="shared" si="4"/>
        <v>0</v>
      </c>
      <c r="AC77" s="36">
        <f t="shared" si="5"/>
        <v>0</v>
      </c>
      <c r="AD77" s="36">
        <f t="shared" si="6"/>
        <v>0</v>
      </c>
    </row>
    <row r="78" spans="1:30" x14ac:dyDescent="0.25">
      <c r="A78" s="85"/>
      <c r="B78" s="96"/>
      <c r="C78" s="96"/>
      <c r="D78" s="96"/>
      <c r="E78" s="122"/>
      <c r="F78" s="98"/>
      <c r="G78" s="100"/>
      <c r="H78" s="101"/>
      <c r="I78" s="126"/>
      <c r="J78" s="124"/>
      <c r="K78" s="129"/>
      <c r="L78" s="131"/>
      <c r="M78" s="131"/>
      <c r="N78" s="131"/>
      <c r="O78" s="131"/>
      <c r="P78" s="131"/>
      <c r="Q78" s="134"/>
      <c r="R78" s="98"/>
      <c r="S78" s="100"/>
      <c r="T78" s="100"/>
      <c r="U78" s="100"/>
      <c r="V78" s="100"/>
      <c r="W78" s="100"/>
      <c r="X78" s="101"/>
      <c r="Y78" s="36">
        <f t="shared" si="2"/>
        <v>0</v>
      </c>
      <c r="Z78" s="36">
        <f t="shared" si="3"/>
        <v>0</v>
      </c>
      <c r="AA78" s="36">
        <f>IF(COUNTA(F78)=1,IF(COUNTA(#REF!)+COUNTA(E78)+COUNTA(G78)+COUNTA(H78)+COUNTA(K78)+COUNTA(O78:Q78)=8,1,0),IF(COUNTA(A78)=1,1,0))</f>
        <v>0</v>
      </c>
      <c r="AB78" s="108">
        <f t="shared" si="4"/>
        <v>0</v>
      </c>
      <c r="AC78" s="36">
        <f t="shared" si="5"/>
        <v>0</v>
      </c>
      <c r="AD78" s="36">
        <f t="shared" si="6"/>
        <v>0</v>
      </c>
    </row>
    <row r="79" spans="1:30" x14ac:dyDescent="0.25">
      <c r="A79" s="85"/>
      <c r="B79" s="96"/>
      <c r="C79" s="96"/>
      <c r="D79" s="96"/>
      <c r="E79" s="122"/>
      <c r="F79" s="98"/>
      <c r="G79" s="100"/>
      <c r="H79" s="101"/>
      <c r="I79" s="126"/>
      <c r="J79" s="124"/>
      <c r="K79" s="129"/>
      <c r="L79" s="131"/>
      <c r="M79" s="131"/>
      <c r="N79" s="131"/>
      <c r="O79" s="131"/>
      <c r="P79" s="131"/>
      <c r="Q79" s="134"/>
      <c r="R79" s="98"/>
      <c r="S79" s="100"/>
      <c r="T79" s="100"/>
      <c r="U79" s="100"/>
      <c r="V79" s="100"/>
      <c r="W79" s="100"/>
      <c r="X79" s="101"/>
      <c r="Y79" s="36">
        <f t="shared" ref="Y79:Y142" si="7">COUNTA(F79:X79)</f>
        <v>0</v>
      </c>
      <c r="Z79" s="36">
        <f t="shared" ref="Z79:Z142" si="8">IF(Y79&gt;0,1,0)</f>
        <v>0</v>
      </c>
      <c r="AA79" s="36">
        <f>IF(COUNTA(F79)=1,IF(COUNTA(#REF!)+COUNTA(E79)+COUNTA(G79)+COUNTA(H79)+COUNTA(K79)+COUNTA(O79:Q79)=8,1,0),IF(COUNTA(A79)=1,1,0))</f>
        <v>0</v>
      </c>
      <c r="AB79" s="108">
        <f t="shared" ref="AB79:AB142" si="9">IF(COUNTA(G79)+COUNTA(S79)=2,IF(G79&lt;S79,1,0),0)</f>
        <v>0</v>
      </c>
      <c r="AC79" s="36">
        <f t="shared" ref="AC79:AC142" si="10">IF(COUNTA(H79)+COUNTA(T79)=2,IF(H79&lt;T79,1,0),0)</f>
        <v>0</v>
      </c>
      <c r="AD79" s="36">
        <f t="shared" ref="AD79:AD142" si="11">IF(COUNTA(G79)+COUNTA(H79)+COUNTA(S79)+COUNTA(T79)=4,IF(G79/S79&lt;&gt;H79/T79,1,0),0)</f>
        <v>0</v>
      </c>
    </row>
    <row r="80" spans="1:30" x14ac:dyDescent="0.25">
      <c r="A80" s="85"/>
      <c r="B80" s="96"/>
      <c r="C80" s="96"/>
      <c r="D80" s="96"/>
      <c r="E80" s="122"/>
      <c r="F80" s="98"/>
      <c r="G80" s="100"/>
      <c r="H80" s="101"/>
      <c r="I80" s="126"/>
      <c r="J80" s="124"/>
      <c r="K80" s="129"/>
      <c r="L80" s="131"/>
      <c r="M80" s="131"/>
      <c r="N80" s="131"/>
      <c r="O80" s="131"/>
      <c r="P80" s="131"/>
      <c r="Q80" s="134"/>
      <c r="R80" s="98"/>
      <c r="S80" s="100"/>
      <c r="T80" s="100"/>
      <c r="U80" s="100"/>
      <c r="V80" s="100"/>
      <c r="W80" s="100"/>
      <c r="X80" s="101"/>
      <c r="Y80" s="36">
        <f t="shared" si="7"/>
        <v>0</v>
      </c>
      <c r="Z80" s="36">
        <f t="shared" si="8"/>
        <v>0</v>
      </c>
      <c r="AA80" s="36">
        <f>IF(COUNTA(F80)=1,IF(COUNTA(#REF!)+COUNTA(E80)+COUNTA(G80)+COUNTA(H80)+COUNTA(K80)+COUNTA(O80:Q80)=8,1,0),IF(COUNTA(A80)=1,1,0))</f>
        <v>0</v>
      </c>
      <c r="AB80" s="108">
        <f t="shared" si="9"/>
        <v>0</v>
      </c>
      <c r="AC80" s="36">
        <f t="shared" si="10"/>
        <v>0</v>
      </c>
      <c r="AD80" s="36">
        <f t="shared" si="11"/>
        <v>0</v>
      </c>
    </row>
    <row r="81" spans="1:30" x14ac:dyDescent="0.25">
      <c r="A81" s="85"/>
      <c r="B81" s="96"/>
      <c r="C81" s="96"/>
      <c r="D81" s="96"/>
      <c r="E81" s="122"/>
      <c r="F81" s="98"/>
      <c r="G81" s="100"/>
      <c r="H81" s="101"/>
      <c r="I81" s="126"/>
      <c r="J81" s="124"/>
      <c r="K81" s="129"/>
      <c r="L81" s="131"/>
      <c r="M81" s="131"/>
      <c r="N81" s="131"/>
      <c r="O81" s="131"/>
      <c r="P81" s="131"/>
      <c r="Q81" s="134"/>
      <c r="R81" s="98"/>
      <c r="S81" s="100"/>
      <c r="T81" s="100"/>
      <c r="U81" s="100"/>
      <c r="V81" s="100"/>
      <c r="W81" s="100"/>
      <c r="X81" s="101"/>
      <c r="Y81" s="36">
        <f t="shared" si="7"/>
        <v>0</v>
      </c>
      <c r="Z81" s="36">
        <f t="shared" si="8"/>
        <v>0</v>
      </c>
      <c r="AA81" s="36">
        <f>IF(COUNTA(F81)=1,IF(COUNTA(#REF!)+COUNTA(E81)+COUNTA(G81)+COUNTA(H81)+COUNTA(K81)+COUNTA(O81:Q81)=8,1,0),IF(COUNTA(A81)=1,1,0))</f>
        <v>0</v>
      </c>
      <c r="AB81" s="108">
        <f t="shared" si="9"/>
        <v>0</v>
      </c>
      <c r="AC81" s="36">
        <f t="shared" si="10"/>
        <v>0</v>
      </c>
      <c r="AD81" s="36">
        <f t="shared" si="11"/>
        <v>0</v>
      </c>
    </row>
    <row r="82" spans="1:30" x14ac:dyDescent="0.25">
      <c r="A82" s="85"/>
      <c r="B82" s="96"/>
      <c r="C82" s="96"/>
      <c r="D82" s="96"/>
      <c r="E82" s="122"/>
      <c r="F82" s="98"/>
      <c r="G82" s="100"/>
      <c r="H82" s="101"/>
      <c r="I82" s="126"/>
      <c r="J82" s="124"/>
      <c r="K82" s="129"/>
      <c r="L82" s="131"/>
      <c r="M82" s="131"/>
      <c r="N82" s="131"/>
      <c r="O82" s="131"/>
      <c r="P82" s="131"/>
      <c r="Q82" s="134"/>
      <c r="R82" s="98"/>
      <c r="S82" s="100"/>
      <c r="T82" s="100"/>
      <c r="U82" s="100"/>
      <c r="V82" s="100"/>
      <c r="W82" s="100"/>
      <c r="X82" s="101"/>
      <c r="Y82" s="36">
        <f t="shared" si="7"/>
        <v>0</v>
      </c>
      <c r="Z82" s="36">
        <f t="shared" si="8"/>
        <v>0</v>
      </c>
      <c r="AA82" s="36">
        <f>IF(COUNTA(F82)=1,IF(COUNTA(#REF!)+COUNTA(E82)+COUNTA(G82)+COUNTA(H82)+COUNTA(K82)+COUNTA(O82:Q82)=8,1,0),IF(COUNTA(A82)=1,1,0))</f>
        <v>0</v>
      </c>
      <c r="AB82" s="108">
        <f t="shared" si="9"/>
        <v>0</v>
      </c>
      <c r="AC82" s="36">
        <f t="shared" si="10"/>
        <v>0</v>
      </c>
      <c r="AD82" s="36">
        <f t="shared" si="11"/>
        <v>0</v>
      </c>
    </row>
    <row r="83" spans="1:30" x14ac:dyDescent="0.25">
      <c r="A83" s="85"/>
      <c r="B83" s="96"/>
      <c r="C83" s="96"/>
      <c r="D83" s="96"/>
      <c r="E83" s="122"/>
      <c r="F83" s="98"/>
      <c r="G83" s="100"/>
      <c r="H83" s="101"/>
      <c r="I83" s="126"/>
      <c r="J83" s="124"/>
      <c r="K83" s="129"/>
      <c r="L83" s="131"/>
      <c r="M83" s="131"/>
      <c r="N83" s="131"/>
      <c r="O83" s="131"/>
      <c r="P83" s="131"/>
      <c r="Q83" s="134"/>
      <c r="R83" s="98"/>
      <c r="S83" s="100"/>
      <c r="T83" s="100"/>
      <c r="U83" s="100"/>
      <c r="V83" s="100"/>
      <c r="W83" s="100"/>
      <c r="X83" s="101"/>
      <c r="Y83" s="36">
        <f t="shared" si="7"/>
        <v>0</v>
      </c>
      <c r="Z83" s="36">
        <f t="shared" si="8"/>
        <v>0</v>
      </c>
      <c r="AA83" s="36">
        <f>IF(COUNTA(F83)=1,IF(COUNTA(#REF!)+COUNTA(E83)+COUNTA(G83)+COUNTA(H83)+COUNTA(K83)+COUNTA(O83:Q83)=8,1,0),IF(COUNTA(A83)=1,1,0))</f>
        <v>0</v>
      </c>
      <c r="AB83" s="108">
        <f t="shared" si="9"/>
        <v>0</v>
      </c>
      <c r="AC83" s="36">
        <f t="shared" si="10"/>
        <v>0</v>
      </c>
      <c r="AD83" s="36">
        <f t="shared" si="11"/>
        <v>0</v>
      </c>
    </row>
    <row r="84" spans="1:30" x14ac:dyDescent="0.25">
      <c r="A84" s="85"/>
      <c r="B84" s="96"/>
      <c r="C84" s="96"/>
      <c r="D84" s="96"/>
      <c r="E84" s="122"/>
      <c r="F84" s="98"/>
      <c r="G84" s="100"/>
      <c r="H84" s="101"/>
      <c r="I84" s="126"/>
      <c r="J84" s="124"/>
      <c r="K84" s="129"/>
      <c r="L84" s="131"/>
      <c r="M84" s="131"/>
      <c r="N84" s="131"/>
      <c r="O84" s="131"/>
      <c r="P84" s="131"/>
      <c r="Q84" s="134"/>
      <c r="R84" s="98"/>
      <c r="S84" s="100"/>
      <c r="T84" s="100"/>
      <c r="U84" s="100"/>
      <c r="V84" s="100"/>
      <c r="W84" s="100"/>
      <c r="X84" s="101"/>
      <c r="Y84" s="36">
        <f t="shared" si="7"/>
        <v>0</v>
      </c>
      <c r="Z84" s="36">
        <f t="shared" si="8"/>
        <v>0</v>
      </c>
      <c r="AA84" s="36">
        <f>IF(COUNTA(F84)=1,IF(COUNTA(#REF!)+COUNTA(E84)+COUNTA(G84)+COUNTA(H84)+COUNTA(K84)+COUNTA(O84:Q84)=8,1,0),IF(COUNTA(A84)=1,1,0))</f>
        <v>0</v>
      </c>
      <c r="AB84" s="108">
        <f t="shared" si="9"/>
        <v>0</v>
      </c>
      <c r="AC84" s="36">
        <f t="shared" si="10"/>
        <v>0</v>
      </c>
      <c r="AD84" s="36">
        <f t="shared" si="11"/>
        <v>0</v>
      </c>
    </row>
    <row r="85" spans="1:30" x14ac:dyDescent="0.25">
      <c r="A85" s="85"/>
      <c r="B85" s="96"/>
      <c r="C85" s="96"/>
      <c r="D85" s="96"/>
      <c r="E85" s="122"/>
      <c r="F85" s="98"/>
      <c r="G85" s="100"/>
      <c r="H85" s="101"/>
      <c r="I85" s="126"/>
      <c r="J85" s="124"/>
      <c r="K85" s="129"/>
      <c r="L85" s="131"/>
      <c r="M85" s="131"/>
      <c r="N85" s="131"/>
      <c r="O85" s="131"/>
      <c r="P85" s="131"/>
      <c r="Q85" s="134"/>
      <c r="R85" s="98"/>
      <c r="S85" s="100"/>
      <c r="T85" s="100"/>
      <c r="U85" s="100"/>
      <c r="V85" s="100"/>
      <c r="W85" s="100"/>
      <c r="X85" s="101"/>
      <c r="Y85" s="36">
        <f t="shared" si="7"/>
        <v>0</v>
      </c>
      <c r="Z85" s="36">
        <f t="shared" si="8"/>
        <v>0</v>
      </c>
      <c r="AA85" s="36">
        <f>IF(COUNTA(F85)=1,IF(COUNTA(#REF!)+COUNTA(E85)+COUNTA(G85)+COUNTA(H85)+COUNTA(K85)+COUNTA(O85:Q85)=8,1,0),IF(COUNTA(A85)=1,1,0))</f>
        <v>0</v>
      </c>
      <c r="AB85" s="108">
        <f t="shared" si="9"/>
        <v>0</v>
      </c>
      <c r="AC85" s="36">
        <f t="shared" si="10"/>
        <v>0</v>
      </c>
      <c r="AD85" s="36">
        <f t="shared" si="11"/>
        <v>0</v>
      </c>
    </row>
    <row r="86" spans="1:30" x14ac:dyDescent="0.25">
      <c r="A86" s="85"/>
      <c r="B86" s="96"/>
      <c r="C86" s="96"/>
      <c r="D86" s="96"/>
      <c r="E86" s="122"/>
      <c r="F86" s="98"/>
      <c r="G86" s="100"/>
      <c r="H86" s="101"/>
      <c r="I86" s="126"/>
      <c r="J86" s="124"/>
      <c r="K86" s="129"/>
      <c r="L86" s="131"/>
      <c r="M86" s="131"/>
      <c r="N86" s="131"/>
      <c r="O86" s="131"/>
      <c r="P86" s="131"/>
      <c r="Q86" s="134"/>
      <c r="R86" s="98"/>
      <c r="S86" s="100"/>
      <c r="T86" s="100"/>
      <c r="U86" s="100"/>
      <c r="V86" s="100"/>
      <c r="W86" s="100"/>
      <c r="X86" s="101"/>
      <c r="Y86" s="36">
        <f t="shared" si="7"/>
        <v>0</v>
      </c>
      <c r="Z86" s="36">
        <f t="shared" si="8"/>
        <v>0</v>
      </c>
      <c r="AA86" s="36">
        <f>IF(COUNTA(F86)=1,IF(COUNTA(#REF!)+COUNTA(E86)+COUNTA(G86)+COUNTA(H86)+COUNTA(K86)+COUNTA(O86:Q86)=8,1,0),IF(COUNTA(A86)=1,1,0))</f>
        <v>0</v>
      </c>
      <c r="AB86" s="108">
        <f t="shared" si="9"/>
        <v>0</v>
      </c>
      <c r="AC86" s="36">
        <f t="shared" si="10"/>
        <v>0</v>
      </c>
      <c r="AD86" s="36">
        <f t="shared" si="11"/>
        <v>0</v>
      </c>
    </row>
    <row r="87" spans="1:30" x14ac:dyDescent="0.25">
      <c r="A87" s="85"/>
      <c r="B87" s="96"/>
      <c r="C87" s="96"/>
      <c r="D87" s="96"/>
      <c r="E87" s="122"/>
      <c r="F87" s="98"/>
      <c r="G87" s="100"/>
      <c r="H87" s="101"/>
      <c r="I87" s="126"/>
      <c r="J87" s="124"/>
      <c r="K87" s="129"/>
      <c r="L87" s="131"/>
      <c r="M87" s="131"/>
      <c r="N87" s="131"/>
      <c r="O87" s="131"/>
      <c r="P87" s="131"/>
      <c r="Q87" s="134"/>
      <c r="R87" s="98"/>
      <c r="S87" s="100"/>
      <c r="T87" s="100"/>
      <c r="U87" s="100"/>
      <c r="V87" s="100"/>
      <c r="W87" s="100"/>
      <c r="X87" s="101"/>
      <c r="Y87" s="36">
        <f t="shared" si="7"/>
        <v>0</v>
      </c>
      <c r="Z87" s="36">
        <f t="shared" si="8"/>
        <v>0</v>
      </c>
      <c r="AA87" s="36">
        <f>IF(COUNTA(F87)=1,IF(COUNTA(#REF!)+COUNTA(E87)+COUNTA(G87)+COUNTA(H87)+COUNTA(K87)+COUNTA(O87:Q87)=8,1,0),IF(COUNTA(A87)=1,1,0))</f>
        <v>0</v>
      </c>
      <c r="AB87" s="108">
        <f t="shared" si="9"/>
        <v>0</v>
      </c>
      <c r="AC87" s="36">
        <f t="shared" si="10"/>
        <v>0</v>
      </c>
      <c r="AD87" s="36">
        <f t="shared" si="11"/>
        <v>0</v>
      </c>
    </row>
    <row r="88" spans="1:30" x14ac:dyDescent="0.25">
      <c r="A88" s="85"/>
      <c r="B88" s="96"/>
      <c r="C88" s="96"/>
      <c r="D88" s="96"/>
      <c r="E88" s="122"/>
      <c r="F88" s="98"/>
      <c r="G88" s="100"/>
      <c r="H88" s="101"/>
      <c r="I88" s="126"/>
      <c r="J88" s="124"/>
      <c r="K88" s="129"/>
      <c r="L88" s="131"/>
      <c r="M88" s="131"/>
      <c r="N88" s="131"/>
      <c r="O88" s="131"/>
      <c r="P88" s="131"/>
      <c r="Q88" s="134"/>
      <c r="R88" s="98"/>
      <c r="S88" s="100"/>
      <c r="T88" s="100"/>
      <c r="U88" s="100"/>
      <c r="V88" s="100"/>
      <c r="W88" s="100"/>
      <c r="X88" s="101"/>
      <c r="Y88" s="36">
        <f t="shared" si="7"/>
        <v>0</v>
      </c>
      <c r="Z88" s="36">
        <f t="shared" si="8"/>
        <v>0</v>
      </c>
      <c r="AA88" s="36">
        <f>IF(COUNTA(F88)=1,IF(COUNTA(#REF!)+COUNTA(E88)+COUNTA(G88)+COUNTA(H88)+COUNTA(K88)+COUNTA(O88:Q88)=8,1,0),IF(COUNTA(A88)=1,1,0))</f>
        <v>0</v>
      </c>
      <c r="AB88" s="108">
        <f t="shared" si="9"/>
        <v>0</v>
      </c>
      <c r="AC88" s="36">
        <f t="shared" si="10"/>
        <v>0</v>
      </c>
      <c r="AD88" s="36">
        <f t="shared" si="11"/>
        <v>0</v>
      </c>
    </row>
    <row r="89" spans="1:30" x14ac:dyDescent="0.25">
      <c r="A89" s="85"/>
      <c r="B89" s="96"/>
      <c r="C89" s="96"/>
      <c r="D89" s="96"/>
      <c r="E89" s="122"/>
      <c r="F89" s="98"/>
      <c r="G89" s="100"/>
      <c r="H89" s="101"/>
      <c r="I89" s="126"/>
      <c r="J89" s="124"/>
      <c r="K89" s="129"/>
      <c r="L89" s="131"/>
      <c r="M89" s="131"/>
      <c r="N89" s="131"/>
      <c r="O89" s="131"/>
      <c r="P89" s="131"/>
      <c r="Q89" s="134"/>
      <c r="R89" s="98"/>
      <c r="S89" s="100"/>
      <c r="T89" s="100"/>
      <c r="U89" s="100"/>
      <c r="V89" s="100"/>
      <c r="W89" s="100"/>
      <c r="X89" s="101"/>
      <c r="Y89" s="36">
        <f t="shared" si="7"/>
        <v>0</v>
      </c>
      <c r="Z89" s="36">
        <f t="shared" si="8"/>
        <v>0</v>
      </c>
      <c r="AA89" s="36">
        <f>IF(COUNTA(F89)=1,IF(COUNTA(#REF!)+COUNTA(E89)+COUNTA(G89)+COUNTA(H89)+COUNTA(K89)+COUNTA(O89:Q89)=8,1,0),IF(COUNTA(A89)=1,1,0))</f>
        <v>0</v>
      </c>
      <c r="AB89" s="108">
        <f t="shared" si="9"/>
        <v>0</v>
      </c>
      <c r="AC89" s="36">
        <f t="shared" si="10"/>
        <v>0</v>
      </c>
      <c r="AD89" s="36">
        <f t="shared" si="11"/>
        <v>0</v>
      </c>
    </row>
    <row r="90" spans="1:30" x14ac:dyDescent="0.25">
      <c r="A90" s="85"/>
      <c r="B90" s="96"/>
      <c r="C90" s="96"/>
      <c r="D90" s="96"/>
      <c r="E90" s="122"/>
      <c r="F90" s="98"/>
      <c r="G90" s="100"/>
      <c r="H90" s="101"/>
      <c r="I90" s="126"/>
      <c r="J90" s="124"/>
      <c r="K90" s="129"/>
      <c r="L90" s="131"/>
      <c r="M90" s="131"/>
      <c r="N90" s="131"/>
      <c r="O90" s="131"/>
      <c r="P90" s="131"/>
      <c r="Q90" s="134"/>
      <c r="R90" s="98"/>
      <c r="S90" s="100"/>
      <c r="T90" s="100"/>
      <c r="U90" s="100"/>
      <c r="V90" s="100"/>
      <c r="W90" s="100"/>
      <c r="X90" s="101"/>
      <c r="Y90" s="36">
        <f t="shared" si="7"/>
        <v>0</v>
      </c>
      <c r="Z90" s="36">
        <f t="shared" si="8"/>
        <v>0</v>
      </c>
      <c r="AA90" s="36">
        <f>IF(COUNTA(F90)=1,IF(COUNTA(#REF!)+COUNTA(E90)+COUNTA(G90)+COUNTA(H90)+COUNTA(K90)+COUNTA(O90:Q90)=8,1,0),IF(COUNTA(A90)=1,1,0))</f>
        <v>0</v>
      </c>
      <c r="AB90" s="108">
        <f t="shared" si="9"/>
        <v>0</v>
      </c>
      <c r="AC90" s="36">
        <f t="shared" si="10"/>
        <v>0</v>
      </c>
      <c r="AD90" s="36">
        <f t="shared" si="11"/>
        <v>0</v>
      </c>
    </row>
    <row r="91" spans="1:30" x14ac:dyDescent="0.25">
      <c r="A91" s="85"/>
      <c r="B91" s="96"/>
      <c r="C91" s="96"/>
      <c r="D91" s="96"/>
      <c r="E91" s="122"/>
      <c r="F91" s="98"/>
      <c r="G91" s="100"/>
      <c r="H91" s="101"/>
      <c r="I91" s="126"/>
      <c r="J91" s="124"/>
      <c r="K91" s="129"/>
      <c r="L91" s="131"/>
      <c r="M91" s="131"/>
      <c r="N91" s="131"/>
      <c r="O91" s="131"/>
      <c r="P91" s="131"/>
      <c r="Q91" s="134"/>
      <c r="R91" s="98"/>
      <c r="S91" s="100"/>
      <c r="T91" s="100"/>
      <c r="U91" s="100"/>
      <c r="V91" s="100"/>
      <c r="W91" s="100"/>
      <c r="X91" s="101"/>
      <c r="Y91" s="36">
        <f t="shared" si="7"/>
        <v>0</v>
      </c>
      <c r="Z91" s="36">
        <f t="shared" si="8"/>
        <v>0</v>
      </c>
      <c r="AA91" s="36">
        <f>IF(COUNTA(F91)=1,IF(COUNTA(#REF!)+COUNTA(E91)+COUNTA(G91)+COUNTA(H91)+COUNTA(K91)+COUNTA(O91:Q91)=8,1,0),IF(COUNTA(A91)=1,1,0))</f>
        <v>0</v>
      </c>
      <c r="AB91" s="108">
        <f t="shared" si="9"/>
        <v>0</v>
      </c>
      <c r="AC91" s="36">
        <f t="shared" si="10"/>
        <v>0</v>
      </c>
      <c r="AD91" s="36">
        <f t="shared" si="11"/>
        <v>0</v>
      </c>
    </row>
    <row r="92" spans="1:30" x14ac:dyDescent="0.25">
      <c r="A92" s="85"/>
      <c r="B92" s="96"/>
      <c r="C92" s="96"/>
      <c r="D92" s="96"/>
      <c r="E92" s="122"/>
      <c r="F92" s="98"/>
      <c r="G92" s="100"/>
      <c r="H92" s="101"/>
      <c r="I92" s="126"/>
      <c r="J92" s="124"/>
      <c r="K92" s="129"/>
      <c r="L92" s="131"/>
      <c r="M92" s="131"/>
      <c r="N92" s="131"/>
      <c r="O92" s="131"/>
      <c r="P92" s="131"/>
      <c r="Q92" s="134"/>
      <c r="R92" s="98"/>
      <c r="S92" s="100"/>
      <c r="T92" s="100"/>
      <c r="U92" s="100"/>
      <c r="V92" s="100"/>
      <c r="W92" s="100"/>
      <c r="X92" s="101"/>
      <c r="Y92" s="36">
        <f t="shared" si="7"/>
        <v>0</v>
      </c>
      <c r="Z92" s="36">
        <f t="shared" si="8"/>
        <v>0</v>
      </c>
      <c r="AA92" s="36">
        <f>IF(COUNTA(F92)=1,IF(COUNTA(#REF!)+COUNTA(E92)+COUNTA(G92)+COUNTA(H92)+COUNTA(K92)+COUNTA(O92:Q92)=8,1,0),IF(COUNTA(A92)=1,1,0))</f>
        <v>0</v>
      </c>
      <c r="AB92" s="108">
        <f t="shared" si="9"/>
        <v>0</v>
      </c>
      <c r="AC92" s="36">
        <f t="shared" si="10"/>
        <v>0</v>
      </c>
      <c r="AD92" s="36">
        <f t="shared" si="11"/>
        <v>0</v>
      </c>
    </row>
    <row r="93" spans="1:30" x14ac:dyDescent="0.25">
      <c r="A93" s="85"/>
      <c r="B93" s="96"/>
      <c r="C93" s="96"/>
      <c r="D93" s="96"/>
      <c r="E93" s="122"/>
      <c r="F93" s="98"/>
      <c r="G93" s="100"/>
      <c r="H93" s="101"/>
      <c r="I93" s="126"/>
      <c r="J93" s="124"/>
      <c r="K93" s="129"/>
      <c r="L93" s="131"/>
      <c r="M93" s="131"/>
      <c r="N93" s="131"/>
      <c r="O93" s="131"/>
      <c r="P93" s="131"/>
      <c r="Q93" s="134"/>
      <c r="R93" s="98"/>
      <c r="S93" s="100"/>
      <c r="T93" s="100"/>
      <c r="U93" s="100"/>
      <c r="V93" s="100"/>
      <c r="W93" s="100"/>
      <c r="X93" s="101"/>
      <c r="Y93" s="36">
        <f t="shared" si="7"/>
        <v>0</v>
      </c>
      <c r="Z93" s="36">
        <f t="shared" si="8"/>
        <v>0</v>
      </c>
      <c r="AA93" s="36">
        <f>IF(COUNTA(F93)=1,IF(COUNTA(#REF!)+COUNTA(E93)+COUNTA(G93)+COUNTA(H93)+COUNTA(K93)+COUNTA(O93:Q93)=8,1,0),IF(COUNTA(A93)=1,1,0))</f>
        <v>0</v>
      </c>
      <c r="AB93" s="108">
        <f t="shared" si="9"/>
        <v>0</v>
      </c>
      <c r="AC93" s="36">
        <f t="shared" si="10"/>
        <v>0</v>
      </c>
      <c r="AD93" s="36">
        <f t="shared" si="11"/>
        <v>0</v>
      </c>
    </row>
    <row r="94" spans="1:30" x14ac:dyDescent="0.25">
      <c r="A94" s="85"/>
      <c r="B94" s="96"/>
      <c r="C94" s="96"/>
      <c r="D94" s="96"/>
      <c r="E94" s="122"/>
      <c r="F94" s="98"/>
      <c r="G94" s="100"/>
      <c r="H94" s="101"/>
      <c r="I94" s="126"/>
      <c r="J94" s="124"/>
      <c r="K94" s="129"/>
      <c r="L94" s="131"/>
      <c r="M94" s="131"/>
      <c r="N94" s="131"/>
      <c r="O94" s="131"/>
      <c r="P94" s="131"/>
      <c r="Q94" s="134"/>
      <c r="R94" s="98"/>
      <c r="S94" s="100"/>
      <c r="T94" s="100"/>
      <c r="U94" s="100"/>
      <c r="V94" s="100"/>
      <c r="W94" s="100"/>
      <c r="X94" s="101"/>
      <c r="Y94" s="36">
        <f t="shared" si="7"/>
        <v>0</v>
      </c>
      <c r="Z94" s="36">
        <f t="shared" si="8"/>
        <v>0</v>
      </c>
      <c r="AA94" s="36">
        <f>IF(COUNTA(F94)=1,IF(COUNTA(#REF!)+COUNTA(E94)+COUNTA(G94)+COUNTA(H94)+COUNTA(K94)+COUNTA(O94:Q94)=8,1,0),IF(COUNTA(A94)=1,1,0))</f>
        <v>0</v>
      </c>
      <c r="AB94" s="108">
        <f t="shared" si="9"/>
        <v>0</v>
      </c>
      <c r="AC94" s="36">
        <f t="shared" si="10"/>
        <v>0</v>
      </c>
      <c r="AD94" s="36">
        <f t="shared" si="11"/>
        <v>0</v>
      </c>
    </row>
    <row r="95" spans="1:30" x14ac:dyDescent="0.25">
      <c r="A95" s="85"/>
      <c r="B95" s="96"/>
      <c r="C95" s="96"/>
      <c r="D95" s="96"/>
      <c r="E95" s="122"/>
      <c r="F95" s="98"/>
      <c r="G95" s="100"/>
      <c r="H95" s="101"/>
      <c r="I95" s="126"/>
      <c r="J95" s="124"/>
      <c r="K95" s="129"/>
      <c r="L95" s="131"/>
      <c r="M95" s="131"/>
      <c r="N95" s="131"/>
      <c r="O95" s="131"/>
      <c r="P95" s="131"/>
      <c r="Q95" s="134"/>
      <c r="R95" s="98"/>
      <c r="S95" s="100"/>
      <c r="T95" s="100"/>
      <c r="U95" s="100"/>
      <c r="V95" s="100"/>
      <c r="W95" s="100"/>
      <c r="X95" s="101"/>
      <c r="Y95" s="36">
        <f t="shared" si="7"/>
        <v>0</v>
      </c>
      <c r="Z95" s="36">
        <f t="shared" si="8"/>
        <v>0</v>
      </c>
      <c r="AA95" s="36">
        <f>IF(COUNTA(F95)=1,IF(COUNTA(#REF!)+COUNTA(E95)+COUNTA(G95)+COUNTA(H95)+COUNTA(K95)+COUNTA(O95:Q95)=8,1,0),IF(COUNTA(A95)=1,1,0))</f>
        <v>0</v>
      </c>
      <c r="AB95" s="108">
        <f t="shared" si="9"/>
        <v>0</v>
      </c>
      <c r="AC95" s="36">
        <f t="shared" si="10"/>
        <v>0</v>
      </c>
      <c r="AD95" s="36">
        <f t="shared" si="11"/>
        <v>0</v>
      </c>
    </row>
    <row r="96" spans="1:30" x14ac:dyDescent="0.25">
      <c r="A96" s="85"/>
      <c r="B96" s="96"/>
      <c r="C96" s="96"/>
      <c r="D96" s="96"/>
      <c r="E96" s="122"/>
      <c r="F96" s="98"/>
      <c r="G96" s="100"/>
      <c r="H96" s="101"/>
      <c r="I96" s="126"/>
      <c r="J96" s="124"/>
      <c r="K96" s="129"/>
      <c r="L96" s="131"/>
      <c r="M96" s="131"/>
      <c r="N96" s="131"/>
      <c r="O96" s="131"/>
      <c r="P96" s="131"/>
      <c r="Q96" s="134"/>
      <c r="R96" s="98"/>
      <c r="S96" s="100"/>
      <c r="T96" s="100"/>
      <c r="U96" s="100"/>
      <c r="V96" s="100"/>
      <c r="W96" s="100"/>
      <c r="X96" s="101"/>
      <c r="Y96" s="36">
        <f t="shared" si="7"/>
        <v>0</v>
      </c>
      <c r="Z96" s="36">
        <f t="shared" si="8"/>
        <v>0</v>
      </c>
      <c r="AA96" s="36">
        <f>IF(COUNTA(F96)=1,IF(COUNTA(#REF!)+COUNTA(E96)+COUNTA(G96)+COUNTA(H96)+COUNTA(K96)+COUNTA(O96:Q96)=8,1,0),IF(COUNTA(A96)=1,1,0))</f>
        <v>0</v>
      </c>
      <c r="AB96" s="108">
        <f t="shared" si="9"/>
        <v>0</v>
      </c>
      <c r="AC96" s="36">
        <f t="shared" si="10"/>
        <v>0</v>
      </c>
      <c r="AD96" s="36">
        <f t="shared" si="11"/>
        <v>0</v>
      </c>
    </row>
    <row r="97" spans="1:30" x14ac:dyDescent="0.25">
      <c r="A97" s="85"/>
      <c r="B97" s="96"/>
      <c r="C97" s="96"/>
      <c r="D97" s="96"/>
      <c r="E97" s="122"/>
      <c r="F97" s="98"/>
      <c r="G97" s="100"/>
      <c r="H97" s="101"/>
      <c r="I97" s="126"/>
      <c r="J97" s="124"/>
      <c r="K97" s="129"/>
      <c r="L97" s="131"/>
      <c r="M97" s="131"/>
      <c r="N97" s="131"/>
      <c r="O97" s="131"/>
      <c r="P97" s="131"/>
      <c r="Q97" s="134"/>
      <c r="R97" s="98"/>
      <c r="S97" s="100"/>
      <c r="T97" s="100"/>
      <c r="U97" s="100"/>
      <c r="V97" s="100"/>
      <c r="W97" s="100"/>
      <c r="X97" s="101"/>
      <c r="Y97" s="36">
        <f t="shared" si="7"/>
        <v>0</v>
      </c>
      <c r="Z97" s="36">
        <f t="shared" si="8"/>
        <v>0</v>
      </c>
      <c r="AA97" s="36">
        <f>IF(COUNTA(F97)=1,IF(COUNTA(#REF!)+COUNTA(E97)+COUNTA(G97)+COUNTA(H97)+COUNTA(K97)+COUNTA(O97:Q97)=8,1,0),IF(COUNTA(A97)=1,1,0))</f>
        <v>0</v>
      </c>
      <c r="AB97" s="108">
        <f t="shared" si="9"/>
        <v>0</v>
      </c>
      <c r="AC97" s="36">
        <f t="shared" si="10"/>
        <v>0</v>
      </c>
      <c r="AD97" s="36">
        <f t="shared" si="11"/>
        <v>0</v>
      </c>
    </row>
    <row r="98" spans="1:30" x14ac:dyDescent="0.25">
      <c r="A98" s="85"/>
      <c r="B98" s="96"/>
      <c r="C98" s="96"/>
      <c r="D98" s="96"/>
      <c r="E98" s="122"/>
      <c r="F98" s="98"/>
      <c r="G98" s="100"/>
      <c r="H98" s="101"/>
      <c r="I98" s="126"/>
      <c r="J98" s="124"/>
      <c r="K98" s="129"/>
      <c r="L98" s="131"/>
      <c r="M98" s="131"/>
      <c r="N98" s="131"/>
      <c r="O98" s="131"/>
      <c r="P98" s="131"/>
      <c r="Q98" s="134"/>
      <c r="R98" s="98"/>
      <c r="S98" s="100"/>
      <c r="T98" s="100"/>
      <c r="U98" s="100"/>
      <c r="V98" s="100"/>
      <c r="W98" s="100"/>
      <c r="X98" s="101"/>
      <c r="Y98" s="36">
        <f t="shared" si="7"/>
        <v>0</v>
      </c>
      <c r="Z98" s="36">
        <f t="shared" si="8"/>
        <v>0</v>
      </c>
      <c r="AA98" s="36">
        <f>IF(COUNTA(F98)=1,IF(COUNTA(#REF!)+COUNTA(E98)+COUNTA(G98)+COUNTA(H98)+COUNTA(K98)+COUNTA(O98:Q98)=8,1,0),IF(COUNTA(A98)=1,1,0))</f>
        <v>0</v>
      </c>
      <c r="AB98" s="108">
        <f t="shared" si="9"/>
        <v>0</v>
      </c>
      <c r="AC98" s="36">
        <f t="shared" si="10"/>
        <v>0</v>
      </c>
      <c r="AD98" s="36">
        <f t="shared" si="11"/>
        <v>0</v>
      </c>
    </row>
    <row r="99" spans="1:30" x14ac:dyDescent="0.25">
      <c r="A99" s="85"/>
      <c r="B99" s="96"/>
      <c r="C99" s="96"/>
      <c r="D99" s="96"/>
      <c r="E99" s="122"/>
      <c r="F99" s="98"/>
      <c r="G99" s="100"/>
      <c r="H99" s="101"/>
      <c r="I99" s="126"/>
      <c r="J99" s="124"/>
      <c r="K99" s="129"/>
      <c r="L99" s="131"/>
      <c r="M99" s="131"/>
      <c r="N99" s="131"/>
      <c r="O99" s="131"/>
      <c r="P99" s="131"/>
      <c r="Q99" s="134"/>
      <c r="R99" s="98"/>
      <c r="S99" s="100"/>
      <c r="T99" s="100"/>
      <c r="U99" s="100"/>
      <c r="V99" s="100"/>
      <c r="W99" s="100"/>
      <c r="X99" s="101"/>
      <c r="Y99" s="36">
        <f t="shared" si="7"/>
        <v>0</v>
      </c>
      <c r="Z99" s="36">
        <f t="shared" si="8"/>
        <v>0</v>
      </c>
      <c r="AA99" s="36">
        <f>IF(COUNTA(F99)=1,IF(COUNTA(#REF!)+COUNTA(E99)+COUNTA(G99)+COUNTA(H99)+COUNTA(K99)+COUNTA(O99:Q99)=8,1,0),IF(COUNTA(A99)=1,1,0))</f>
        <v>0</v>
      </c>
      <c r="AB99" s="108">
        <f t="shared" si="9"/>
        <v>0</v>
      </c>
      <c r="AC99" s="36">
        <f t="shared" si="10"/>
        <v>0</v>
      </c>
      <c r="AD99" s="36">
        <f t="shared" si="11"/>
        <v>0</v>
      </c>
    </row>
    <row r="100" spans="1:30" x14ac:dyDescent="0.25">
      <c r="A100" s="85"/>
      <c r="B100" s="96"/>
      <c r="C100" s="96"/>
      <c r="D100" s="96"/>
      <c r="E100" s="122"/>
      <c r="F100" s="98"/>
      <c r="G100" s="100"/>
      <c r="H100" s="101"/>
      <c r="I100" s="126"/>
      <c r="J100" s="124"/>
      <c r="K100" s="129"/>
      <c r="L100" s="131"/>
      <c r="M100" s="131"/>
      <c r="N100" s="131"/>
      <c r="O100" s="131"/>
      <c r="P100" s="131"/>
      <c r="Q100" s="134"/>
      <c r="R100" s="98"/>
      <c r="S100" s="100"/>
      <c r="T100" s="100"/>
      <c r="U100" s="100"/>
      <c r="V100" s="100"/>
      <c r="W100" s="100"/>
      <c r="X100" s="101"/>
      <c r="Y100" s="36">
        <f t="shared" si="7"/>
        <v>0</v>
      </c>
      <c r="Z100" s="36">
        <f t="shared" si="8"/>
        <v>0</v>
      </c>
      <c r="AA100" s="36">
        <f>IF(COUNTA(F100)=1,IF(COUNTA(#REF!)+COUNTA(E100)+COUNTA(G100)+COUNTA(H100)+COUNTA(K100)+COUNTA(O100:Q100)=8,1,0),IF(COUNTA(A100)=1,1,0))</f>
        <v>0</v>
      </c>
      <c r="AB100" s="108">
        <f t="shared" si="9"/>
        <v>0</v>
      </c>
      <c r="AC100" s="36">
        <f t="shared" si="10"/>
        <v>0</v>
      </c>
      <c r="AD100" s="36">
        <f t="shared" si="11"/>
        <v>0</v>
      </c>
    </row>
    <row r="101" spans="1:30" x14ac:dyDescent="0.25">
      <c r="A101" s="85"/>
      <c r="B101" s="96"/>
      <c r="C101" s="96"/>
      <c r="D101" s="96"/>
      <c r="E101" s="122"/>
      <c r="F101" s="98"/>
      <c r="G101" s="100"/>
      <c r="H101" s="101"/>
      <c r="I101" s="126"/>
      <c r="J101" s="124"/>
      <c r="K101" s="129"/>
      <c r="L101" s="131"/>
      <c r="M101" s="131"/>
      <c r="N101" s="131"/>
      <c r="O101" s="131"/>
      <c r="P101" s="131"/>
      <c r="Q101" s="134"/>
      <c r="R101" s="98"/>
      <c r="S101" s="100"/>
      <c r="T101" s="100"/>
      <c r="U101" s="100"/>
      <c r="V101" s="100"/>
      <c r="W101" s="100"/>
      <c r="X101" s="101"/>
      <c r="Y101" s="36">
        <f t="shared" si="7"/>
        <v>0</v>
      </c>
      <c r="Z101" s="36">
        <f t="shared" si="8"/>
        <v>0</v>
      </c>
      <c r="AA101" s="36">
        <f>IF(COUNTA(F101)=1,IF(COUNTA(#REF!)+COUNTA(E101)+COUNTA(G101)+COUNTA(H101)+COUNTA(K101)+COUNTA(O101:Q101)=8,1,0),IF(COUNTA(A101)=1,1,0))</f>
        <v>0</v>
      </c>
      <c r="AB101" s="108">
        <f t="shared" si="9"/>
        <v>0</v>
      </c>
      <c r="AC101" s="36">
        <f t="shared" si="10"/>
        <v>0</v>
      </c>
      <c r="AD101" s="36">
        <f t="shared" si="11"/>
        <v>0</v>
      </c>
    </row>
    <row r="102" spans="1:30" x14ac:dyDescent="0.25">
      <c r="A102" s="85"/>
      <c r="B102" s="96"/>
      <c r="C102" s="96"/>
      <c r="D102" s="96"/>
      <c r="E102" s="122"/>
      <c r="F102" s="98"/>
      <c r="G102" s="100"/>
      <c r="H102" s="101"/>
      <c r="I102" s="126"/>
      <c r="J102" s="124"/>
      <c r="K102" s="129"/>
      <c r="L102" s="131"/>
      <c r="M102" s="131"/>
      <c r="N102" s="131"/>
      <c r="O102" s="131"/>
      <c r="P102" s="131"/>
      <c r="Q102" s="134"/>
      <c r="R102" s="98"/>
      <c r="S102" s="100"/>
      <c r="T102" s="100"/>
      <c r="U102" s="100"/>
      <c r="V102" s="100"/>
      <c r="W102" s="100"/>
      <c r="X102" s="101"/>
      <c r="Y102" s="36">
        <f t="shared" si="7"/>
        <v>0</v>
      </c>
      <c r="Z102" s="36">
        <f t="shared" si="8"/>
        <v>0</v>
      </c>
      <c r="AA102" s="36">
        <f>IF(COUNTA(F102)=1,IF(COUNTA(#REF!)+COUNTA(E102)+COUNTA(G102)+COUNTA(H102)+COUNTA(K102)+COUNTA(O102:Q102)=8,1,0),IF(COUNTA(A102)=1,1,0))</f>
        <v>0</v>
      </c>
      <c r="AB102" s="108">
        <f t="shared" si="9"/>
        <v>0</v>
      </c>
      <c r="AC102" s="36">
        <f t="shared" si="10"/>
        <v>0</v>
      </c>
      <c r="AD102" s="36">
        <f t="shared" si="11"/>
        <v>0</v>
      </c>
    </row>
    <row r="103" spans="1:30" x14ac:dyDescent="0.25">
      <c r="A103" s="85"/>
      <c r="B103" s="96"/>
      <c r="C103" s="96"/>
      <c r="D103" s="96"/>
      <c r="E103" s="122"/>
      <c r="F103" s="98"/>
      <c r="G103" s="100"/>
      <c r="H103" s="101"/>
      <c r="I103" s="126"/>
      <c r="J103" s="124"/>
      <c r="K103" s="129"/>
      <c r="L103" s="131"/>
      <c r="M103" s="131"/>
      <c r="N103" s="131"/>
      <c r="O103" s="131"/>
      <c r="P103" s="131"/>
      <c r="Q103" s="134"/>
      <c r="R103" s="98"/>
      <c r="S103" s="100"/>
      <c r="T103" s="100"/>
      <c r="U103" s="100"/>
      <c r="V103" s="100"/>
      <c r="W103" s="100"/>
      <c r="X103" s="101"/>
      <c r="Y103" s="36">
        <f t="shared" si="7"/>
        <v>0</v>
      </c>
      <c r="Z103" s="36">
        <f t="shared" si="8"/>
        <v>0</v>
      </c>
      <c r="AA103" s="36">
        <f>IF(COUNTA(F103)=1,IF(COUNTA(#REF!)+COUNTA(E103)+COUNTA(G103)+COUNTA(H103)+COUNTA(K103)+COUNTA(O103:Q103)=8,1,0),IF(COUNTA(A103)=1,1,0))</f>
        <v>0</v>
      </c>
      <c r="AB103" s="108">
        <f t="shared" si="9"/>
        <v>0</v>
      </c>
      <c r="AC103" s="36">
        <f t="shared" si="10"/>
        <v>0</v>
      </c>
      <c r="AD103" s="36">
        <f t="shared" si="11"/>
        <v>0</v>
      </c>
    </row>
    <row r="104" spans="1:30" x14ac:dyDescent="0.25">
      <c r="A104" s="85"/>
      <c r="B104" s="96"/>
      <c r="C104" s="96"/>
      <c r="D104" s="96"/>
      <c r="E104" s="122"/>
      <c r="F104" s="98"/>
      <c r="G104" s="100"/>
      <c r="H104" s="101"/>
      <c r="I104" s="126"/>
      <c r="J104" s="124"/>
      <c r="K104" s="129"/>
      <c r="L104" s="131"/>
      <c r="M104" s="131"/>
      <c r="N104" s="131"/>
      <c r="O104" s="131"/>
      <c r="P104" s="131"/>
      <c r="Q104" s="134"/>
      <c r="R104" s="98"/>
      <c r="S104" s="100"/>
      <c r="T104" s="100"/>
      <c r="U104" s="100"/>
      <c r="V104" s="100"/>
      <c r="W104" s="100"/>
      <c r="X104" s="101"/>
      <c r="Y104" s="36">
        <f t="shared" si="7"/>
        <v>0</v>
      </c>
      <c r="Z104" s="36">
        <f t="shared" si="8"/>
        <v>0</v>
      </c>
      <c r="AA104" s="36">
        <f>IF(COUNTA(F104)=1,IF(COUNTA(#REF!)+COUNTA(E104)+COUNTA(G104)+COUNTA(H104)+COUNTA(K104)+COUNTA(O104:Q104)=8,1,0),IF(COUNTA(A104)=1,1,0))</f>
        <v>0</v>
      </c>
      <c r="AB104" s="108">
        <f t="shared" si="9"/>
        <v>0</v>
      </c>
      <c r="AC104" s="36">
        <f t="shared" si="10"/>
        <v>0</v>
      </c>
      <c r="AD104" s="36">
        <f t="shared" si="11"/>
        <v>0</v>
      </c>
    </row>
    <row r="105" spans="1:30" x14ac:dyDescent="0.25">
      <c r="A105" s="85"/>
      <c r="B105" s="96"/>
      <c r="C105" s="96"/>
      <c r="D105" s="96"/>
      <c r="E105" s="122"/>
      <c r="F105" s="98"/>
      <c r="G105" s="100"/>
      <c r="H105" s="101"/>
      <c r="I105" s="126"/>
      <c r="J105" s="124"/>
      <c r="K105" s="129"/>
      <c r="L105" s="131"/>
      <c r="M105" s="131"/>
      <c r="N105" s="131"/>
      <c r="O105" s="131"/>
      <c r="P105" s="131"/>
      <c r="Q105" s="134"/>
      <c r="R105" s="98"/>
      <c r="S105" s="100"/>
      <c r="T105" s="100"/>
      <c r="U105" s="100"/>
      <c r="V105" s="100"/>
      <c r="W105" s="100"/>
      <c r="X105" s="101"/>
      <c r="Y105" s="36">
        <f t="shared" si="7"/>
        <v>0</v>
      </c>
      <c r="Z105" s="36">
        <f t="shared" si="8"/>
        <v>0</v>
      </c>
      <c r="AA105" s="36">
        <f>IF(COUNTA(F105)=1,IF(COUNTA(#REF!)+COUNTA(E105)+COUNTA(G105)+COUNTA(H105)+COUNTA(K105)+COUNTA(O105:Q105)=8,1,0),IF(COUNTA(A105)=1,1,0))</f>
        <v>0</v>
      </c>
      <c r="AB105" s="108">
        <f t="shared" si="9"/>
        <v>0</v>
      </c>
      <c r="AC105" s="36">
        <f t="shared" si="10"/>
        <v>0</v>
      </c>
      <c r="AD105" s="36">
        <f t="shared" si="11"/>
        <v>0</v>
      </c>
    </row>
    <row r="106" spans="1:30" x14ac:dyDescent="0.25">
      <c r="A106" s="85"/>
      <c r="B106" s="96"/>
      <c r="C106" s="96"/>
      <c r="D106" s="96"/>
      <c r="E106" s="122"/>
      <c r="F106" s="98"/>
      <c r="G106" s="100"/>
      <c r="H106" s="101"/>
      <c r="I106" s="126"/>
      <c r="J106" s="124"/>
      <c r="K106" s="129"/>
      <c r="L106" s="131"/>
      <c r="M106" s="131"/>
      <c r="N106" s="131"/>
      <c r="O106" s="131"/>
      <c r="P106" s="131"/>
      <c r="Q106" s="134"/>
      <c r="R106" s="98"/>
      <c r="S106" s="100"/>
      <c r="T106" s="100"/>
      <c r="U106" s="100"/>
      <c r="V106" s="100"/>
      <c r="W106" s="100"/>
      <c r="X106" s="101"/>
      <c r="Y106" s="36">
        <f t="shared" si="7"/>
        <v>0</v>
      </c>
      <c r="Z106" s="36">
        <f t="shared" si="8"/>
        <v>0</v>
      </c>
      <c r="AA106" s="36">
        <f>IF(COUNTA(F106)=1,IF(COUNTA(#REF!)+COUNTA(E106)+COUNTA(G106)+COUNTA(H106)+COUNTA(K106)+COUNTA(O106:Q106)=8,1,0),IF(COUNTA(A106)=1,1,0))</f>
        <v>0</v>
      </c>
      <c r="AB106" s="108">
        <f t="shared" si="9"/>
        <v>0</v>
      </c>
      <c r="AC106" s="36">
        <f t="shared" si="10"/>
        <v>0</v>
      </c>
      <c r="AD106" s="36">
        <f t="shared" si="11"/>
        <v>0</v>
      </c>
    </row>
    <row r="107" spans="1:30" x14ac:dyDescent="0.25">
      <c r="A107" s="85"/>
      <c r="B107" s="96"/>
      <c r="C107" s="96"/>
      <c r="D107" s="96"/>
      <c r="E107" s="122"/>
      <c r="F107" s="98"/>
      <c r="G107" s="100"/>
      <c r="H107" s="101"/>
      <c r="I107" s="126"/>
      <c r="J107" s="124"/>
      <c r="K107" s="129"/>
      <c r="L107" s="131"/>
      <c r="M107" s="131"/>
      <c r="N107" s="131"/>
      <c r="O107" s="131"/>
      <c r="P107" s="131"/>
      <c r="Q107" s="134"/>
      <c r="R107" s="98"/>
      <c r="S107" s="100"/>
      <c r="T107" s="100"/>
      <c r="U107" s="100"/>
      <c r="V107" s="100"/>
      <c r="W107" s="100"/>
      <c r="X107" s="101"/>
      <c r="Y107" s="36">
        <f t="shared" si="7"/>
        <v>0</v>
      </c>
      <c r="Z107" s="36">
        <f t="shared" si="8"/>
        <v>0</v>
      </c>
      <c r="AA107" s="36">
        <f>IF(COUNTA(F107)=1,IF(COUNTA(#REF!)+COUNTA(E107)+COUNTA(G107)+COUNTA(H107)+COUNTA(K107)+COUNTA(O107:Q107)=8,1,0),IF(COUNTA(A107)=1,1,0))</f>
        <v>0</v>
      </c>
      <c r="AB107" s="108">
        <f t="shared" si="9"/>
        <v>0</v>
      </c>
      <c r="AC107" s="36">
        <f t="shared" si="10"/>
        <v>0</v>
      </c>
      <c r="AD107" s="36">
        <f t="shared" si="11"/>
        <v>0</v>
      </c>
    </row>
    <row r="108" spans="1:30" x14ac:dyDescent="0.25">
      <c r="A108" s="85"/>
      <c r="B108" s="96"/>
      <c r="C108" s="96"/>
      <c r="D108" s="96"/>
      <c r="E108" s="122"/>
      <c r="F108" s="98"/>
      <c r="G108" s="100"/>
      <c r="H108" s="101"/>
      <c r="I108" s="126"/>
      <c r="J108" s="124"/>
      <c r="K108" s="129"/>
      <c r="L108" s="131"/>
      <c r="M108" s="131"/>
      <c r="N108" s="131"/>
      <c r="O108" s="131"/>
      <c r="P108" s="131"/>
      <c r="Q108" s="134"/>
      <c r="R108" s="98"/>
      <c r="S108" s="100"/>
      <c r="T108" s="100"/>
      <c r="U108" s="100"/>
      <c r="V108" s="100"/>
      <c r="W108" s="100"/>
      <c r="X108" s="101"/>
      <c r="Y108" s="36">
        <f t="shared" si="7"/>
        <v>0</v>
      </c>
      <c r="Z108" s="36">
        <f t="shared" si="8"/>
        <v>0</v>
      </c>
      <c r="AA108" s="36">
        <f>IF(COUNTA(F108)=1,IF(COUNTA(#REF!)+COUNTA(E108)+COUNTA(G108)+COUNTA(H108)+COUNTA(K108)+COUNTA(O108:Q108)=8,1,0),IF(COUNTA(A108)=1,1,0))</f>
        <v>0</v>
      </c>
      <c r="AB108" s="108">
        <f t="shared" si="9"/>
        <v>0</v>
      </c>
      <c r="AC108" s="36">
        <f t="shared" si="10"/>
        <v>0</v>
      </c>
      <c r="AD108" s="36">
        <f t="shared" si="11"/>
        <v>0</v>
      </c>
    </row>
    <row r="109" spans="1:30" x14ac:dyDescent="0.25">
      <c r="A109" s="85"/>
      <c r="B109" s="96"/>
      <c r="C109" s="96"/>
      <c r="D109" s="96"/>
      <c r="E109" s="122"/>
      <c r="F109" s="98"/>
      <c r="G109" s="100"/>
      <c r="H109" s="101"/>
      <c r="I109" s="126"/>
      <c r="J109" s="124"/>
      <c r="K109" s="129"/>
      <c r="L109" s="131"/>
      <c r="M109" s="131"/>
      <c r="N109" s="131"/>
      <c r="O109" s="131"/>
      <c r="P109" s="131"/>
      <c r="Q109" s="134"/>
      <c r="R109" s="98"/>
      <c r="S109" s="100"/>
      <c r="T109" s="100"/>
      <c r="U109" s="100"/>
      <c r="V109" s="100"/>
      <c r="W109" s="100"/>
      <c r="X109" s="101"/>
      <c r="Y109" s="36">
        <f t="shared" si="7"/>
        <v>0</v>
      </c>
      <c r="Z109" s="36">
        <f t="shared" si="8"/>
        <v>0</v>
      </c>
      <c r="AA109" s="36">
        <f>IF(COUNTA(F109)=1,IF(COUNTA(#REF!)+COUNTA(E109)+COUNTA(G109)+COUNTA(H109)+COUNTA(K109)+COUNTA(O109:Q109)=8,1,0),IF(COUNTA(A109)=1,1,0))</f>
        <v>0</v>
      </c>
      <c r="AB109" s="108">
        <f t="shared" si="9"/>
        <v>0</v>
      </c>
      <c r="AC109" s="36">
        <f t="shared" si="10"/>
        <v>0</v>
      </c>
      <c r="AD109" s="36">
        <f t="shared" si="11"/>
        <v>0</v>
      </c>
    </row>
    <row r="110" spans="1:30" x14ac:dyDescent="0.25">
      <c r="A110" s="85"/>
      <c r="B110" s="96"/>
      <c r="C110" s="96"/>
      <c r="D110" s="96"/>
      <c r="E110" s="122"/>
      <c r="F110" s="98"/>
      <c r="G110" s="100"/>
      <c r="H110" s="101"/>
      <c r="I110" s="126"/>
      <c r="J110" s="124"/>
      <c r="K110" s="129"/>
      <c r="L110" s="131"/>
      <c r="M110" s="131"/>
      <c r="N110" s="131"/>
      <c r="O110" s="131"/>
      <c r="P110" s="131"/>
      <c r="Q110" s="134"/>
      <c r="R110" s="98"/>
      <c r="S110" s="100"/>
      <c r="T110" s="100"/>
      <c r="U110" s="100"/>
      <c r="V110" s="100"/>
      <c r="W110" s="100"/>
      <c r="X110" s="101"/>
      <c r="Y110" s="36">
        <f t="shared" si="7"/>
        <v>0</v>
      </c>
      <c r="Z110" s="36">
        <f t="shared" si="8"/>
        <v>0</v>
      </c>
      <c r="AA110" s="36">
        <f>IF(COUNTA(F110)=1,IF(COUNTA(#REF!)+COUNTA(E110)+COUNTA(G110)+COUNTA(H110)+COUNTA(K110)+COUNTA(O110:Q110)=8,1,0),IF(COUNTA(A110)=1,1,0))</f>
        <v>0</v>
      </c>
      <c r="AB110" s="108">
        <f t="shared" si="9"/>
        <v>0</v>
      </c>
      <c r="AC110" s="36">
        <f t="shared" si="10"/>
        <v>0</v>
      </c>
      <c r="AD110" s="36">
        <f t="shared" si="11"/>
        <v>0</v>
      </c>
    </row>
    <row r="111" spans="1:30" x14ac:dyDescent="0.25">
      <c r="A111" s="85"/>
      <c r="B111" s="96"/>
      <c r="C111" s="96"/>
      <c r="D111" s="96"/>
      <c r="E111" s="122"/>
      <c r="F111" s="98"/>
      <c r="G111" s="100"/>
      <c r="H111" s="101"/>
      <c r="I111" s="126"/>
      <c r="J111" s="124"/>
      <c r="K111" s="129"/>
      <c r="L111" s="131"/>
      <c r="M111" s="131"/>
      <c r="N111" s="131"/>
      <c r="O111" s="131"/>
      <c r="P111" s="131"/>
      <c r="Q111" s="134"/>
      <c r="R111" s="98"/>
      <c r="S111" s="100"/>
      <c r="T111" s="100"/>
      <c r="U111" s="100"/>
      <c r="V111" s="100"/>
      <c r="W111" s="100"/>
      <c r="X111" s="101"/>
      <c r="Y111" s="36">
        <f t="shared" si="7"/>
        <v>0</v>
      </c>
      <c r="Z111" s="36">
        <f t="shared" si="8"/>
        <v>0</v>
      </c>
      <c r="AA111" s="36">
        <f>IF(COUNTA(F111)=1,IF(COUNTA(#REF!)+COUNTA(E111)+COUNTA(G111)+COUNTA(H111)+COUNTA(K111)+COUNTA(O111:Q111)=8,1,0),IF(COUNTA(A111)=1,1,0))</f>
        <v>0</v>
      </c>
      <c r="AB111" s="108">
        <f t="shared" si="9"/>
        <v>0</v>
      </c>
      <c r="AC111" s="36">
        <f t="shared" si="10"/>
        <v>0</v>
      </c>
      <c r="AD111" s="36">
        <f t="shared" si="11"/>
        <v>0</v>
      </c>
    </row>
    <row r="112" spans="1:30" x14ac:dyDescent="0.25">
      <c r="A112" s="85"/>
      <c r="B112" s="96"/>
      <c r="C112" s="96"/>
      <c r="D112" s="96"/>
      <c r="E112" s="122"/>
      <c r="F112" s="98"/>
      <c r="G112" s="100"/>
      <c r="H112" s="101"/>
      <c r="I112" s="126"/>
      <c r="J112" s="124"/>
      <c r="K112" s="129"/>
      <c r="L112" s="131"/>
      <c r="M112" s="131"/>
      <c r="N112" s="131"/>
      <c r="O112" s="131"/>
      <c r="P112" s="131"/>
      <c r="Q112" s="134"/>
      <c r="R112" s="98"/>
      <c r="S112" s="100"/>
      <c r="T112" s="100"/>
      <c r="U112" s="100"/>
      <c r="V112" s="100"/>
      <c r="W112" s="100"/>
      <c r="X112" s="101"/>
      <c r="Y112" s="36">
        <f t="shared" si="7"/>
        <v>0</v>
      </c>
      <c r="Z112" s="36">
        <f t="shared" si="8"/>
        <v>0</v>
      </c>
      <c r="AA112" s="36">
        <f>IF(COUNTA(F112)=1,IF(COUNTA(#REF!)+COUNTA(E112)+COUNTA(G112)+COUNTA(H112)+COUNTA(K112)+COUNTA(O112:Q112)=8,1,0),IF(COUNTA(A112)=1,1,0))</f>
        <v>0</v>
      </c>
      <c r="AB112" s="108">
        <f t="shared" si="9"/>
        <v>0</v>
      </c>
      <c r="AC112" s="36">
        <f t="shared" si="10"/>
        <v>0</v>
      </c>
      <c r="AD112" s="36">
        <f t="shared" si="11"/>
        <v>0</v>
      </c>
    </row>
    <row r="113" spans="1:30" x14ac:dyDescent="0.25">
      <c r="A113" s="85"/>
      <c r="B113" s="96"/>
      <c r="C113" s="96"/>
      <c r="D113" s="96"/>
      <c r="E113" s="122"/>
      <c r="F113" s="98"/>
      <c r="G113" s="100"/>
      <c r="H113" s="101"/>
      <c r="I113" s="126"/>
      <c r="J113" s="124"/>
      <c r="K113" s="129"/>
      <c r="L113" s="131"/>
      <c r="M113" s="131"/>
      <c r="N113" s="131"/>
      <c r="O113" s="131"/>
      <c r="P113" s="131"/>
      <c r="Q113" s="134"/>
      <c r="R113" s="98"/>
      <c r="S113" s="100"/>
      <c r="T113" s="100"/>
      <c r="U113" s="100"/>
      <c r="V113" s="100"/>
      <c r="W113" s="100"/>
      <c r="X113" s="101"/>
      <c r="Y113" s="36">
        <f t="shared" si="7"/>
        <v>0</v>
      </c>
      <c r="Z113" s="36">
        <f t="shared" si="8"/>
        <v>0</v>
      </c>
      <c r="AA113" s="36">
        <f>IF(COUNTA(F113)=1,IF(COUNTA(#REF!)+COUNTA(E113)+COUNTA(G113)+COUNTA(H113)+COUNTA(K113)+COUNTA(O113:Q113)=8,1,0),IF(COUNTA(A113)=1,1,0))</f>
        <v>0</v>
      </c>
      <c r="AB113" s="108">
        <f t="shared" si="9"/>
        <v>0</v>
      </c>
      <c r="AC113" s="36">
        <f t="shared" si="10"/>
        <v>0</v>
      </c>
      <c r="AD113" s="36">
        <f t="shared" si="11"/>
        <v>0</v>
      </c>
    </row>
    <row r="114" spans="1:30" x14ac:dyDescent="0.25">
      <c r="A114" s="85"/>
      <c r="B114" s="96"/>
      <c r="C114" s="96"/>
      <c r="D114" s="96"/>
      <c r="E114" s="122"/>
      <c r="F114" s="98"/>
      <c r="G114" s="100"/>
      <c r="H114" s="101"/>
      <c r="I114" s="126"/>
      <c r="J114" s="124"/>
      <c r="K114" s="129"/>
      <c r="L114" s="131"/>
      <c r="M114" s="131"/>
      <c r="N114" s="131"/>
      <c r="O114" s="131"/>
      <c r="P114" s="131"/>
      <c r="Q114" s="134"/>
      <c r="R114" s="98"/>
      <c r="S114" s="100"/>
      <c r="T114" s="100"/>
      <c r="U114" s="100"/>
      <c r="V114" s="100"/>
      <c r="W114" s="100"/>
      <c r="X114" s="101"/>
      <c r="Y114" s="36">
        <f t="shared" si="7"/>
        <v>0</v>
      </c>
      <c r="Z114" s="36">
        <f t="shared" si="8"/>
        <v>0</v>
      </c>
      <c r="AA114" s="36">
        <f>IF(COUNTA(F114)=1,IF(COUNTA(#REF!)+COUNTA(E114)+COUNTA(G114)+COUNTA(H114)+COUNTA(K114)+COUNTA(O114:Q114)=8,1,0),IF(COUNTA(A114)=1,1,0))</f>
        <v>0</v>
      </c>
      <c r="AB114" s="108">
        <f t="shared" si="9"/>
        <v>0</v>
      </c>
      <c r="AC114" s="36">
        <f t="shared" si="10"/>
        <v>0</v>
      </c>
      <c r="AD114" s="36">
        <f t="shared" si="11"/>
        <v>0</v>
      </c>
    </row>
    <row r="115" spans="1:30" x14ac:dyDescent="0.25">
      <c r="A115" s="85"/>
      <c r="B115" s="96"/>
      <c r="C115" s="96"/>
      <c r="D115" s="96"/>
      <c r="E115" s="122"/>
      <c r="F115" s="98"/>
      <c r="G115" s="100"/>
      <c r="H115" s="101"/>
      <c r="I115" s="126"/>
      <c r="J115" s="124"/>
      <c r="K115" s="129"/>
      <c r="L115" s="131"/>
      <c r="M115" s="131"/>
      <c r="N115" s="131"/>
      <c r="O115" s="131"/>
      <c r="P115" s="131"/>
      <c r="Q115" s="134"/>
      <c r="R115" s="98"/>
      <c r="S115" s="100"/>
      <c r="T115" s="100"/>
      <c r="U115" s="100"/>
      <c r="V115" s="100"/>
      <c r="W115" s="100"/>
      <c r="X115" s="101"/>
      <c r="Y115" s="36">
        <f t="shared" si="7"/>
        <v>0</v>
      </c>
      <c r="Z115" s="36">
        <f t="shared" si="8"/>
        <v>0</v>
      </c>
      <c r="AA115" s="36">
        <f>IF(COUNTA(F115)=1,IF(COUNTA(#REF!)+COUNTA(E115)+COUNTA(G115)+COUNTA(H115)+COUNTA(K115)+COUNTA(O115:Q115)=8,1,0),IF(COUNTA(A115)=1,1,0))</f>
        <v>0</v>
      </c>
      <c r="AB115" s="108">
        <f t="shared" si="9"/>
        <v>0</v>
      </c>
      <c r="AC115" s="36">
        <f t="shared" si="10"/>
        <v>0</v>
      </c>
      <c r="AD115" s="36">
        <f t="shared" si="11"/>
        <v>0</v>
      </c>
    </row>
    <row r="116" spans="1:30" x14ac:dyDescent="0.25">
      <c r="A116" s="85"/>
      <c r="B116" s="96"/>
      <c r="C116" s="96"/>
      <c r="D116" s="96"/>
      <c r="E116" s="122"/>
      <c r="F116" s="98"/>
      <c r="G116" s="100"/>
      <c r="H116" s="101"/>
      <c r="I116" s="126"/>
      <c r="J116" s="124"/>
      <c r="K116" s="129"/>
      <c r="L116" s="131"/>
      <c r="M116" s="131"/>
      <c r="N116" s="131"/>
      <c r="O116" s="131"/>
      <c r="P116" s="131"/>
      <c r="Q116" s="134"/>
      <c r="R116" s="98"/>
      <c r="S116" s="100"/>
      <c r="T116" s="100"/>
      <c r="U116" s="100"/>
      <c r="V116" s="100"/>
      <c r="W116" s="100"/>
      <c r="X116" s="101"/>
      <c r="Y116" s="36">
        <f t="shared" si="7"/>
        <v>0</v>
      </c>
      <c r="Z116" s="36">
        <f t="shared" si="8"/>
        <v>0</v>
      </c>
      <c r="AA116" s="36">
        <f>IF(COUNTA(F116)=1,IF(COUNTA(#REF!)+COUNTA(E116)+COUNTA(G116)+COUNTA(H116)+COUNTA(K116)+COUNTA(O116:Q116)=8,1,0),IF(COUNTA(A116)=1,1,0))</f>
        <v>0</v>
      </c>
      <c r="AB116" s="108">
        <f t="shared" si="9"/>
        <v>0</v>
      </c>
      <c r="AC116" s="36">
        <f t="shared" si="10"/>
        <v>0</v>
      </c>
      <c r="AD116" s="36">
        <f t="shared" si="11"/>
        <v>0</v>
      </c>
    </row>
    <row r="117" spans="1:30" x14ac:dyDescent="0.25">
      <c r="A117" s="85"/>
      <c r="B117" s="96"/>
      <c r="C117" s="96"/>
      <c r="D117" s="96"/>
      <c r="E117" s="122"/>
      <c r="F117" s="98"/>
      <c r="G117" s="100"/>
      <c r="H117" s="101"/>
      <c r="I117" s="126"/>
      <c r="J117" s="124"/>
      <c r="K117" s="129"/>
      <c r="L117" s="131"/>
      <c r="M117" s="131"/>
      <c r="N117" s="131"/>
      <c r="O117" s="131"/>
      <c r="P117" s="131"/>
      <c r="Q117" s="134"/>
      <c r="R117" s="98"/>
      <c r="S117" s="100"/>
      <c r="T117" s="100"/>
      <c r="U117" s="100"/>
      <c r="V117" s="100"/>
      <c r="W117" s="100"/>
      <c r="X117" s="101"/>
      <c r="Y117" s="36">
        <f t="shared" si="7"/>
        <v>0</v>
      </c>
      <c r="Z117" s="36">
        <f t="shared" si="8"/>
        <v>0</v>
      </c>
      <c r="AA117" s="36">
        <f>IF(COUNTA(F117)=1,IF(COUNTA(#REF!)+COUNTA(E117)+COUNTA(G117)+COUNTA(H117)+COUNTA(K117)+COUNTA(O117:Q117)=8,1,0),IF(COUNTA(A117)=1,1,0))</f>
        <v>0</v>
      </c>
      <c r="AB117" s="108">
        <f t="shared" si="9"/>
        <v>0</v>
      </c>
      <c r="AC117" s="36">
        <f t="shared" si="10"/>
        <v>0</v>
      </c>
      <c r="AD117" s="36">
        <f t="shared" si="11"/>
        <v>0</v>
      </c>
    </row>
    <row r="118" spans="1:30" x14ac:dyDescent="0.25">
      <c r="A118" s="85"/>
      <c r="B118" s="96"/>
      <c r="C118" s="96"/>
      <c r="D118" s="96"/>
      <c r="E118" s="122"/>
      <c r="F118" s="98"/>
      <c r="G118" s="100"/>
      <c r="H118" s="101"/>
      <c r="I118" s="126"/>
      <c r="J118" s="124"/>
      <c r="K118" s="129"/>
      <c r="L118" s="131"/>
      <c r="M118" s="131"/>
      <c r="N118" s="131"/>
      <c r="O118" s="131"/>
      <c r="P118" s="131"/>
      <c r="Q118" s="134"/>
      <c r="R118" s="98"/>
      <c r="S118" s="100"/>
      <c r="T118" s="100"/>
      <c r="U118" s="100"/>
      <c r="V118" s="100"/>
      <c r="W118" s="100"/>
      <c r="X118" s="101"/>
      <c r="Y118" s="36">
        <f t="shared" si="7"/>
        <v>0</v>
      </c>
      <c r="Z118" s="36">
        <f t="shared" si="8"/>
        <v>0</v>
      </c>
      <c r="AA118" s="36">
        <f>IF(COUNTA(F118)=1,IF(COUNTA(#REF!)+COUNTA(E118)+COUNTA(G118)+COUNTA(H118)+COUNTA(K118)+COUNTA(O118:Q118)=8,1,0),IF(COUNTA(A118)=1,1,0))</f>
        <v>0</v>
      </c>
      <c r="AB118" s="108">
        <f t="shared" si="9"/>
        <v>0</v>
      </c>
      <c r="AC118" s="36">
        <f t="shared" si="10"/>
        <v>0</v>
      </c>
      <c r="AD118" s="36">
        <f t="shared" si="11"/>
        <v>0</v>
      </c>
    </row>
    <row r="119" spans="1:30" x14ac:dyDescent="0.25">
      <c r="A119" s="85"/>
      <c r="B119" s="96"/>
      <c r="C119" s="96"/>
      <c r="D119" s="96"/>
      <c r="E119" s="122"/>
      <c r="F119" s="98"/>
      <c r="G119" s="100"/>
      <c r="H119" s="101"/>
      <c r="I119" s="126"/>
      <c r="J119" s="124"/>
      <c r="K119" s="129"/>
      <c r="L119" s="131"/>
      <c r="M119" s="131"/>
      <c r="N119" s="131"/>
      <c r="O119" s="131"/>
      <c r="P119" s="131"/>
      <c r="Q119" s="134"/>
      <c r="R119" s="98"/>
      <c r="S119" s="100"/>
      <c r="T119" s="100"/>
      <c r="U119" s="100"/>
      <c r="V119" s="100"/>
      <c r="W119" s="100"/>
      <c r="X119" s="101"/>
      <c r="Y119" s="36">
        <f t="shared" si="7"/>
        <v>0</v>
      </c>
      <c r="Z119" s="36">
        <f t="shared" si="8"/>
        <v>0</v>
      </c>
      <c r="AA119" s="36">
        <f>IF(COUNTA(F119)=1,IF(COUNTA(#REF!)+COUNTA(E119)+COUNTA(G119)+COUNTA(H119)+COUNTA(K119)+COUNTA(O119:Q119)=8,1,0),IF(COUNTA(A119)=1,1,0))</f>
        <v>0</v>
      </c>
      <c r="AB119" s="108">
        <f t="shared" si="9"/>
        <v>0</v>
      </c>
      <c r="AC119" s="36">
        <f t="shared" si="10"/>
        <v>0</v>
      </c>
      <c r="AD119" s="36">
        <f t="shared" si="11"/>
        <v>0</v>
      </c>
    </row>
    <row r="120" spans="1:30" x14ac:dyDescent="0.25">
      <c r="A120" s="85"/>
      <c r="B120" s="96"/>
      <c r="C120" s="96"/>
      <c r="D120" s="96"/>
      <c r="E120" s="122"/>
      <c r="F120" s="98"/>
      <c r="G120" s="100"/>
      <c r="H120" s="101"/>
      <c r="I120" s="126"/>
      <c r="J120" s="124"/>
      <c r="K120" s="129"/>
      <c r="L120" s="131"/>
      <c r="M120" s="131"/>
      <c r="N120" s="131"/>
      <c r="O120" s="131"/>
      <c r="P120" s="131"/>
      <c r="Q120" s="134"/>
      <c r="R120" s="98"/>
      <c r="S120" s="100"/>
      <c r="T120" s="100"/>
      <c r="U120" s="100"/>
      <c r="V120" s="100"/>
      <c r="W120" s="100"/>
      <c r="X120" s="101"/>
      <c r="Y120" s="36">
        <f t="shared" si="7"/>
        <v>0</v>
      </c>
      <c r="Z120" s="36">
        <f t="shared" si="8"/>
        <v>0</v>
      </c>
      <c r="AA120" s="36">
        <f>IF(COUNTA(F120)=1,IF(COUNTA(#REF!)+COUNTA(E120)+COUNTA(G120)+COUNTA(H120)+COUNTA(K120)+COUNTA(O120:Q120)=8,1,0),IF(COUNTA(A120)=1,1,0))</f>
        <v>0</v>
      </c>
      <c r="AB120" s="108">
        <f t="shared" si="9"/>
        <v>0</v>
      </c>
      <c r="AC120" s="36">
        <f t="shared" si="10"/>
        <v>0</v>
      </c>
      <c r="AD120" s="36">
        <f t="shared" si="11"/>
        <v>0</v>
      </c>
    </row>
    <row r="121" spans="1:30" x14ac:dyDescent="0.25">
      <c r="A121" s="85"/>
      <c r="B121" s="96"/>
      <c r="C121" s="96"/>
      <c r="D121" s="96"/>
      <c r="E121" s="122"/>
      <c r="F121" s="98"/>
      <c r="G121" s="100"/>
      <c r="H121" s="101"/>
      <c r="I121" s="126"/>
      <c r="J121" s="124"/>
      <c r="K121" s="129"/>
      <c r="L121" s="131"/>
      <c r="M121" s="131"/>
      <c r="N121" s="131"/>
      <c r="O121" s="131"/>
      <c r="P121" s="131"/>
      <c r="Q121" s="134"/>
      <c r="R121" s="98"/>
      <c r="S121" s="100"/>
      <c r="T121" s="100"/>
      <c r="U121" s="100"/>
      <c r="V121" s="100"/>
      <c r="W121" s="100"/>
      <c r="X121" s="101"/>
      <c r="Y121" s="36">
        <f t="shared" si="7"/>
        <v>0</v>
      </c>
      <c r="Z121" s="36">
        <f t="shared" si="8"/>
        <v>0</v>
      </c>
      <c r="AA121" s="36">
        <f>IF(COUNTA(F121)=1,IF(COUNTA(#REF!)+COUNTA(E121)+COUNTA(G121)+COUNTA(H121)+COUNTA(K121)+COUNTA(O121:Q121)=8,1,0),IF(COUNTA(A121)=1,1,0))</f>
        <v>0</v>
      </c>
      <c r="AB121" s="108">
        <f t="shared" si="9"/>
        <v>0</v>
      </c>
      <c r="AC121" s="36">
        <f t="shared" si="10"/>
        <v>0</v>
      </c>
      <c r="AD121" s="36">
        <f t="shared" si="11"/>
        <v>0</v>
      </c>
    </row>
    <row r="122" spans="1:30" x14ac:dyDescent="0.25">
      <c r="A122" s="85"/>
      <c r="B122" s="96"/>
      <c r="C122" s="96"/>
      <c r="D122" s="96"/>
      <c r="E122" s="122"/>
      <c r="F122" s="98"/>
      <c r="G122" s="100"/>
      <c r="H122" s="101"/>
      <c r="I122" s="126"/>
      <c r="J122" s="124"/>
      <c r="K122" s="129"/>
      <c r="L122" s="131"/>
      <c r="M122" s="131"/>
      <c r="N122" s="131"/>
      <c r="O122" s="131"/>
      <c r="P122" s="131"/>
      <c r="Q122" s="134"/>
      <c r="R122" s="98"/>
      <c r="S122" s="100"/>
      <c r="T122" s="100"/>
      <c r="U122" s="100"/>
      <c r="V122" s="100"/>
      <c r="W122" s="100"/>
      <c r="X122" s="101"/>
      <c r="Y122" s="36">
        <f t="shared" si="7"/>
        <v>0</v>
      </c>
      <c r="Z122" s="36">
        <f t="shared" si="8"/>
        <v>0</v>
      </c>
      <c r="AA122" s="36">
        <f>IF(COUNTA(F122)=1,IF(COUNTA(#REF!)+COUNTA(E122)+COUNTA(G122)+COUNTA(H122)+COUNTA(K122)+COUNTA(O122:Q122)=8,1,0),IF(COUNTA(A122)=1,1,0))</f>
        <v>0</v>
      </c>
      <c r="AB122" s="108">
        <f t="shared" si="9"/>
        <v>0</v>
      </c>
      <c r="AC122" s="36">
        <f t="shared" si="10"/>
        <v>0</v>
      </c>
      <c r="AD122" s="36">
        <f t="shared" si="11"/>
        <v>0</v>
      </c>
    </row>
    <row r="123" spans="1:30" x14ac:dyDescent="0.25">
      <c r="A123" s="85"/>
      <c r="B123" s="96"/>
      <c r="C123" s="96"/>
      <c r="D123" s="96"/>
      <c r="E123" s="122"/>
      <c r="F123" s="98"/>
      <c r="G123" s="100"/>
      <c r="H123" s="101"/>
      <c r="I123" s="126"/>
      <c r="J123" s="124"/>
      <c r="K123" s="129"/>
      <c r="L123" s="131"/>
      <c r="M123" s="131"/>
      <c r="N123" s="131"/>
      <c r="O123" s="131"/>
      <c r="P123" s="131"/>
      <c r="Q123" s="134"/>
      <c r="R123" s="98"/>
      <c r="S123" s="100"/>
      <c r="T123" s="100"/>
      <c r="U123" s="100"/>
      <c r="V123" s="100"/>
      <c r="W123" s="100"/>
      <c r="X123" s="101"/>
      <c r="Y123" s="36">
        <f t="shared" si="7"/>
        <v>0</v>
      </c>
      <c r="Z123" s="36">
        <f t="shared" si="8"/>
        <v>0</v>
      </c>
      <c r="AA123" s="36">
        <f>IF(COUNTA(F123)=1,IF(COUNTA(#REF!)+COUNTA(E123)+COUNTA(G123)+COUNTA(H123)+COUNTA(K123)+COUNTA(O123:Q123)=8,1,0),IF(COUNTA(A123)=1,1,0))</f>
        <v>0</v>
      </c>
      <c r="AB123" s="108">
        <f t="shared" si="9"/>
        <v>0</v>
      </c>
      <c r="AC123" s="36">
        <f t="shared" si="10"/>
        <v>0</v>
      </c>
      <c r="AD123" s="36">
        <f t="shared" si="11"/>
        <v>0</v>
      </c>
    </row>
    <row r="124" spans="1:30" x14ac:dyDescent="0.25">
      <c r="A124" s="85"/>
      <c r="B124" s="96"/>
      <c r="C124" s="96"/>
      <c r="D124" s="96"/>
      <c r="E124" s="122"/>
      <c r="F124" s="98"/>
      <c r="G124" s="100"/>
      <c r="H124" s="101"/>
      <c r="I124" s="126"/>
      <c r="J124" s="124"/>
      <c r="K124" s="129"/>
      <c r="L124" s="131"/>
      <c r="M124" s="131"/>
      <c r="N124" s="131"/>
      <c r="O124" s="131"/>
      <c r="P124" s="131"/>
      <c r="Q124" s="134"/>
      <c r="R124" s="98"/>
      <c r="S124" s="100"/>
      <c r="T124" s="100"/>
      <c r="U124" s="100"/>
      <c r="V124" s="100"/>
      <c r="W124" s="100"/>
      <c r="X124" s="101"/>
      <c r="Y124" s="36">
        <f t="shared" si="7"/>
        <v>0</v>
      </c>
      <c r="Z124" s="36">
        <f t="shared" si="8"/>
        <v>0</v>
      </c>
      <c r="AA124" s="36">
        <f>IF(COUNTA(F124)=1,IF(COUNTA(#REF!)+COUNTA(E124)+COUNTA(G124)+COUNTA(H124)+COUNTA(K124)+COUNTA(O124:Q124)=8,1,0),IF(COUNTA(A124)=1,1,0))</f>
        <v>0</v>
      </c>
      <c r="AB124" s="108">
        <f t="shared" si="9"/>
        <v>0</v>
      </c>
      <c r="AC124" s="36">
        <f t="shared" si="10"/>
        <v>0</v>
      </c>
      <c r="AD124" s="36">
        <f t="shared" si="11"/>
        <v>0</v>
      </c>
    </row>
    <row r="125" spans="1:30" x14ac:dyDescent="0.25">
      <c r="A125" s="85"/>
      <c r="B125" s="96"/>
      <c r="C125" s="96"/>
      <c r="D125" s="96"/>
      <c r="E125" s="122"/>
      <c r="F125" s="98"/>
      <c r="G125" s="100"/>
      <c r="H125" s="101"/>
      <c r="I125" s="126"/>
      <c r="J125" s="124"/>
      <c r="K125" s="129"/>
      <c r="L125" s="131"/>
      <c r="M125" s="131"/>
      <c r="N125" s="131"/>
      <c r="O125" s="131"/>
      <c r="P125" s="131"/>
      <c r="Q125" s="134"/>
      <c r="R125" s="98"/>
      <c r="S125" s="100"/>
      <c r="T125" s="100"/>
      <c r="U125" s="100"/>
      <c r="V125" s="100"/>
      <c r="W125" s="100"/>
      <c r="X125" s="101"/>
      <c r="Y125" s="36">
        <f t="shared" si="7"/>
        <v>0</v>
      </c>
      <c r="Z125" s="36">
        <f t="shared" si="8"/>
        <v>0</v>
      </c>
      <c r="AA125" s="36">
        <f>IF(COUNTA(F125)=1,IF(COUNTA(#REF!)+COUNTA(E125)+COUNTA(G125)+COUNTA(H125)+COUNTA(K125)+COUNTA(O125:Q125)=8,1,0),IF(COUNTA(A125)=1,1,0))</f>
        <v>0</v>
      </c>
      <c r="AB125" s="108">
        <f t="shared" si="9"/>
        <v>0</v>
      </c>
      <c r="AC125" s="36">
        <f t="shared" si="10"/>
        <v>0</v>
      </c>
      <c r="AD125" s="36">
        <f t="shared" si="11"/>
        <v>0</v>
      </c>
    </row>
    <row r="126" spans="1:30" x14ac:dyDescent="0.25">
      <c r="A126" s="85"/>
      <c r="B126" s="96"/>
      <c r="C126" s="96"/>
      <c r="D126" s="96"/>
      <c r="E126" s="122"/>
      <c r="F126" s="98"/>
      <c r="G126" s="100"/>
      <c r="H126" s="101"/>
      <c r="I126" s="126"/>
      <c r="J126" s="124"/>
      <c r="K126" s="129"/>
      <c r="L126" s="131"/>
      <c r="M126" s="131"/>
      <c r="N126" s="131"/>
      <c r="O126" s="131"/>
      <c r="P126" s="131"/>
      <c r="Q126" s="134"/>
      <c r="R126" s="98"/>
      <c r="S126" s="100"/>
      <c r="T126" s="100"/>
      <c r="U126" s="100"/>
      <c r="V126" s="100"/>
      <c r="W126" s="100"/>
      <c r="X126" s="101"/>
      <c r="Y126" s="36">
        <f t="shared" si="7"/>
        <v>0</v>
      </c>
      <c r="Z126" s="36">
        <f t="shared" si="8"/>
        <v>0</v>
      </c>
      <c r="AA126" s="36">
        <f>IF(COUNTA(F126)=1,IF(COUNTA(#REF!)+COUNTA(E126)+COUNTA(G126)+COUNTA(H126)+COUNTA(K126)+COUNTA(O126:Q126)=8,1,0),IF(COUNTA(A126)=1,1,0))</f>
        <v>0</v>
      </c>
      <c r="AB126" s="108">
        <f t="shared" si="9"/>
        <v>0</v>
      </c>
      <c r="AC126" s="36">
        <f t="shared" si="10"/>
        <v>0</v>
      </c>
      <c r="AD126" s="36">
        <f t="shared" si="11"/>
        <v>0</v>
      </c>
    </row>
    <row r="127" spans="1:30" x14ac:dyDescent="0.25">
      <c r="A127" s="85"/>
      <c r="B127" s="96"/>
      <c r="C127" s="96"/>
      <c r="D127" s="96"/>
      <c r="E127" s="122"/>
      <c r="F127" s="98"/>
      <c r="G127" s="100"/>
      <c r="H127" s="101"/>
      <c r="I127" s="126"/>
      <c r="J127" s="124"/>
      <c r="K127" s="129"/>
      <c r="L127" s="131"/>
      <c r="M127" s="131"/>
      <c r="N127" s="131"/>
      <c r="O127" s="131"/>
      <c r="P127" s="131"/>
      <c r="Q127" s="134"/>
      <c r="R127" s="98"/>
      <c r="S127" s="100"/>
      <c r="T127" s="100"/>
      <c r="U127" s="100"/>
      <c r="V127" s="100"/>
      <c r="W127" s="100"/>
      <c r="X127" s="101"/>
      <c r="Y127" s="36">
        <f t="shared" si="7"/>
        <v>0</v>
      </c>
      <c r="Z127" s="36">
        <f t="shared" si="8"/>
        <v>0</v>
      </c>
      <c r="AA127" s="36">
        <f>IF(COUNTA(F127)=1,IF(COUNTA(#REF!)+COUNTA(E127)+COUNTA(G127)+COUNTA(H127)+COUNTA(K127)+COUNTA(O127:Q127)=8,1,0),IF(COUNTA(A127)=1,1,0))</f>
        <v>0</v>
      </c>
      <c r="AB127" s="108">
        <f t="shared" si="9"/>
        <v>0</v>
      </c>
      <c r="AC127" s="36">
        <f t="shared" si="10"/>
        <v>0</v>
      </c>
      <c r="AD127" s="36">
        <f t="shared" si="11"/>
        <v>0</v>
      </c>
    </row>
    <row r="128" spans="1:30" x14ac:dyDescent="0.25">
      <c r="A128" s="85"/>
      <c r="B128" s="96"/>
      <c r="C128" s="96"/>
      <c r="D128" s="96"/>
      <c r="E128" s="122"/>
      <c r="F128" s="98"/>
      <c r="G128" s="100"/>
      <c r="H128" s="101"/>
      <c r="I128" s="126"/>
      <c r="J128" s="124"/>
      <c r="K128" s="129"/>
      <c r="L128" s="131"/>
      <c r="M128" s="131"/>
      <c r="N128" s="131"/>
      <c r="O128" s="131"/>
      <c r="P128" s="131"/>
      <c r="Q128" s="134"/>
      <c r="R128" s="98"/>
      <c r="S128" s="100"/>
      <c r="T128" s="100"/>
      <c r="U128" s="100"/>
      <c r="V128" s="100"/>
      <c r="W128" s="100"/>
      <c r="X128" s="101"/>
      <c r="Y128" s="36">
        <f t="shared" si="7"/>
        <v>0</v>
      </c>
      <c r="Z128" s="36">
        <f t="shared" si="8"/>
        <v>0</v>
      </c>
      <c r="AA128" s="36">
        <f>IF(COUNTA(F128)=1,IF(COUNTA(#REF!)+COUNTA(E128)+COUNTA(G128)+COUNTA(H128)+COUNTA(K128)+COUNTA(O128:Q128)=8,1,0),IF(COUNTA(A128)=1,1,0))</f>
        <v>0</v>
      </c>
      <c r="AB128" s="108">
        <f t="shared" si="9"/>
        <v>0</v>
      </c>
      <c r="AC128" s="36">
        <f t="shared" si="10"/>
        <v>0</v>
      </c>
      <c r="AD128" s="36">
        <f t="shared" si="11"/>
        <v>0</v>
      </c>
    </row>
    <row r="129" spans="1:30" x14ac:dyDescent="0.25">
      <c r="A129" s="85"/>
      <c r="B129" s="96"/>
      <c r="C129" s="96"/>
      <c r="D129" s="96"/>
      <c r="E129" s="122"/>
      <c r="F129" s="98"/>
      <c r="G129" s="100"/>
      <c r="H129" s="101"/>
      <c r="I129" s="126"/>
      <c r="J129" s="124"/>
      <c r="K129" s="129"/>
      <c r="L129" s="131"/>
      <c r="M129" s="131"/>
      <c r="N129" s="131"/>
      <c r="O129" s="131"/>
      <c r="P129" s="131"/>
      <c r="Q129" s="134"/>
      <c r="R129" s="98"/>
      <c r="S129" s="100"/>
      <c r="T129" s="100"/>
      <c r="U129" s="100"/>
      <c r="V129" s="100"/>
      <c r="W129" s="100"/>
      <c r="X129" s="101"/>
      <c r="Y129" s="36">
        <f t="shared" si="7"/>
        <v>0</v>
      </c>
      <c r="Z129" s="36">
        <f t="shared" si="8"/>
        <v>0</v>
      </c>
      <c r="AA129" s="36">
        <f>IF(COUNTA(F129)=1,IF(COUNTA(#REF!)+COUNTA(E129)+COUNTA(G129)+COUNTA(H129)+COUNTA(K129)+COUNTA(O129:Q129)=8,1,0),IF(COUNTA(A129)=1,1,0))</f>
        <v>0</v>
      </c>
      <c r="AB129" s="108">
        <f t="shared" si="9"/>
        <v>0</v>
      </c>
      <c r="AC129" s="36">
        <f t="shared" si="10"/>
        <v>0</v>
      </c>
      <c r="AD129" s="36">
        <f t="shared" si="11"/>
        <v>0</v>
      </c>
    </row>
    <row r="130" spans="1:30" x14ac:dyDescent="0.25">
      <c r="A130" s="85"/>
      <c r="B130" s="96"/>
      <c r="C130" s="96"/>
      <c r="D130" s="96"/>
      <c r="E130" s="122"/>
      <c r="F130" s="98"/>
      <c r="G130" s="100"/>
      <c r="H130" s="101"/>
      <c r="I130" s="126"/>
      <c r="J130" s="124"/>
      <c r="K130" s="129"/>
      <c r="L130" s="131"/>
      <c r="M130" s="131"/>
      <c r="N130" s="131"/>
      <c r="O130" s="131"/>
      <c r="P130" s="131"/>
      <c r="Q130" s="134"/>
      <c r="R130" s="98"/>
      <c r="S130" s="100"/>
      <c r="T130" s="100"/>
      <c r="U130" s="100"/>
      <c r="V130" s="100"/>
      <c r="W130" s="100"/>
      <c r="X130" s="101"/>
      <c r="Y130" s="36">
        <f t="shared" si="7"/>
        <v>0</v>
      </c>
      <c r="Z130" s="36">
        <f t="shared" si="8"/>
        <v>0</v>
      </c>
      <c r="AA130" s="36">
        <f>IF(COUNTA(F130)=1,IF(COUNTA(#REF!)+COUNTA(E130)+COUNTA(G130)+COUNTA(H130)+COUNTA(K130)+COUNTA(O130:Q130)=8,1,0),IF(COUNTA(A130)=1,1,0))</f>
        <v>0</v>
      </c>
      <c r="AB130" s="108">
        <f t="shared" si="9"/>
        <v>0</v>
      </c>
      <c r="AC130" s="36">
        <f t="shared" si="10"/>
        <v>0</v>
      </c>
      <c r="AD130" s="36">
        <f t="shared" si="11"/>
        <v>0</v>
      </c>
    </row>
    <row r="131" spans="1:30" x14ac:dyDescent="0.25">
      <c r="A131" s="85"/>
      <c r="B131" s="96"/>
      <c r="C131" s="96"/>
      <c r="D131" s="96"/>
      <c r="E131" s="122"/>
      <c r="F131" s="98"/>
      <c r="G131" s="100"/>
      <c r="H131" s="101"/>
      <c r="I131" s="126"/>
      <c r="J131" s="124"/>
      <c r="K131" s="129"/>
      <c r="L131" s="131"/>
      <c r="M131" s="131"/>
      <c r="N131" s="131"/>
      <c r="O131" s="131"/>
      <c r="P131" s="131"/>
      <c r="Q131" s="134"/>
      <c r="R131" s="98"/>
      <c r="S131" s="100"/>
      <c r="T131" s="100"/>
      <c r="U131" s="100"/>
      <c r="V131" s="100"/>
      <c r="W131" s="100"/>
      <c r="X131" s="101"/>
      <c r="Y131" s="36">
        <f t="shared" si="7"/>
        <v>0</v>
      </c>
      <c r="Z131" s="36">
        <f t="shared" si="8"/>
        <v>0</v>
      </c>
      <c r="AA131" s="36">
        <f>IF(COUNTA(F131)=1,IF(COUNTA(#REF!)+COUNTA(E131)+COUNTA(G131)+COUNTA(H131)+COUNTA(K131)+COUNTA(O131:Q131)=8,1,0),IF(COUNTA(A131)=1,1,0))</f>
        <v>0</v>
      </c>
      <c r="AB131" s="108">
        <f t="shared" si="9"/>
        <v>0</v>
      </c>
      <c r="AC131" s="36">
        <f t="shared" si="10"/>
        <v>0</v>
      </c>
      <c r="AD131" s="36">
        <f t="shared" si="11"/>
        <v>0</v>
      </c>
    </row>
    <row r="132" spans="1:30" x14ac:dyDescent="0.25">
      <c r="A132" s="85"/>
      <c r="B132" s="96"/>
      <c r="C132" s="96"/>
      <c r="D132" s="96"/>
      <c r="E132" s="122"/>
      <c r="F132" s="98"/>
      <c r="G132" s="100"/>
      <c r="H132" s="101"/>
      <c r="I132" s="126"/>
      <c r="J132" s="124"/>
      <c r="K132" s="129"/>
      <c r="L132" s="131"/>
      <c r="M132" s="131"/>
      <c r="N132" s="131"/>
      <c r="O132" s="131"/>
      <c r="P132" s="131"/>
      <c r="Q132" s="134"/>
      <c r="R132" s="98"/>
      <c r="S132" s="100"/>
      <c r="T132" s="100"/>
      <c r="U132" s="100"/>
      <c r="V132" s="100"/>
      <c r="W132" s="100"/>
      <c r="X132" s="101"/>
      <c r="Y132" s="36">
        <f t="shared" si="7"/>
        <v>0</v>
      </c>
      <c r="Z132" s="36">
        <f t="shared" si="8"/>
        <v>0</v>
      </c>
      <c r="AA132" s="36">
        <f>IF(COUNTA(F132)=1,IF(COUNTA(#REF!)+COUNTA(E132)+COUNTA(G132)+COUNTA(H132)+COUNTA(K132)+COUNTA(O132:Q132)=8,1,0),IF(COUNTA(A132)=1,1,0))</f>
        <v>0</v>
      </c>
      <c r="AB132" s="108">
        <f t="shared" si="9"/>
        <v>0</v>
      </c>
      <c r="AC132" s="36">
        <f t="shared" si="10"/>
        <v>0</v>
      </c>
      <c r="AD132" s="36">
        <f t="shared" si="11"/>
        <v>0</v>
      </c>
    </row>
    <row r="133" spans="1:30" x14ac:dyDescent="0.25">
      <c r="A133" s="85"/>
      <c r="B133" s="96"/>
      <c r="C133" s="96"/>
      <c r="D133" s="96"/>
      <c r="E133" s="122"/>
      <c r="F133" s="98"/>
      <c r="G133" s="100"/>
      <c r="H133" s="101"/>
      <c r="I133" s="126"/>
      <c r="J133" s="124"/>
      <c r="K133" s="129"/>
      <c r="L133" s="131"/>
      <c r="M133" s="131"/>
      <c r="N133" s="131"/>
      <c r="O133" s="131"/>
      <c r="P133" s="131"/>
      <c r="Q133" s="134"/>
      <c r="R133" s="98"/>
      <c r="S133" s="100"/>
      <c r="T133" s="100"/>
      <c r="U133" s="100"/>
      <c r="V133" s="100"/>
      <c r="W133" s="100"/>
      <c r="X133" s="101"/>
      <c r="Y133" s="36">
        <f t="shared" si="7"/>
        <v>0</v>
      </c>
      <c r="Z133" s="36">
        <f t="shared" si="8"/>
        <v>0</v>
      </c>
      <c r="AA133" s="36">
        <f>IF(COUNTA(F133)=1,IF(COUNTA(#REF!)+COUNTA(E133)+COUNTA(G133)+COUNTA(H133)+COUNTA(K133)+COUNTA(O133:Q133)=8,1,0),IF(COUNTA(A133)=1,1,0))</f>
        <v>0</v>
      </c>
      <c r="AB133" s="108">
        <f t="shared" si="9"/>
        <v>0</v>
      </c>
      <c r="AC133" s="36">
        <f t="shared" si="10"/>
        <v>0</v>
      </c>
      <c r="AD133" s="36">
        <f t="shared" si="11"/>
        <v>0</v>
      </c>
    </row>
    <row r="134" spans="1:30" x14ac:dyDescent="0.25">
      <c r="A134" s="85"/>
      <c r="B134" s="96"/>
      <c r="C134" s="96"/>
      <c r="D134" s="96"/>
      <c r="E134" s="122"/>
      <c r="F134" s="98"/>
      <c r="G134" s="100"/>
      <c r="H134" s="101"/>
      <c r="I134" s="126"/>
      <c r="J134" s="124"/>
      <c r="K134" s="129"/>
      <c r="L134" s="131"/>
      <c r="M134" s="131"/>
      <c r="N134" s="131"/>
      <c r="O134" s="131"/>
      <c r="P134" s="131"/>
      <c r="Q134" s="134"/>
      <c r="R134" s="98"/>
      <c r="S134" s="100"/>
      <c r="T134" s="100"/>
      <c r="U134" s="100"/>
      <c r="V134" s="100"/>
      <c r="W134" s="100"/>
      <c r="X134" s="101"/>
      <c r="Y134" s="36">
        <f t="shared" si="7"/>
        <v>0</v>
      </c>
      <c r="Z134" s="36">
        <f t="shared" si="8"/>
        <v>0</v>
      </c>
      <c r="AA134" s="36">
        <f>IF(COUNTA(F134)=1,IF(COUNTA(#REF!)+COUNTA(E134)+COUNTA(G134)+COUNTA(H134)+COUNTA(K134)+COUNTA(O134:Q134)=8,1,0),IF(COUNTA(A134)=1,1,0))</f>
        <v>0</v>
      </c>
      <c r="AB134" s="108">
        <f t="shared" si="9"/>
        <v>0</v>
      </c>
      <c r="AC134" s="36">
        <f t="shared" si="10"/>
        <v>0</v>
      </c>
      <c r="AD134" s="36">
        <f t="shared" si="11"/>
        <v>0</v>
      </c>
    </row>
    <row r="135" spans="1:30" x14ac:dyDescent="0.25">
      <c r="A135" s="85"/>
      <c r="B135" s="96"/>
      <c r="C135" s="96"/>
      <c r="D135" s="96"/>
      <c r="E135" s="122"/>
      <c r="F135" s="98"/>
      <c r="G135" s="100"/>
      <c r="H135" s="101"/>
      <c r="I135" s="126"/>
      <c r="J135" s="124"/>
      <c r="K135" s="129"/>
      <c r="L135" s="131"/>
      <c r="M135" s="131"/>
      <c r="N135" s="131"/>
      <c r="O135" s="131"/>
      <c r="P135" s="131"/>
      <c r="Q135" s="134"/>
      <c r="R135" s="98"/>
      <c r="S135" s="100"/>
      <c r="T135" s="100"/>
      <c r="U135" s="100"/>
      <c r="V135" s="100"/>
      <c r="W135" s="100"/>
      <c r="X135" s="101"/>
      <c r="Y135" s="36">
        <f t="shared" si="7"/>
        <v>0</v>
      </c>
      <c r="Z135" s="36">
        <f t="shared" si="8"/>
        <v>0</v>
      </c>
      <c r="AA135" s="36">
        <f>IF(COUNTA(F135)=1,IF(COUNTA(#REF!)+COUNTA(E135)+COUNTA(G135)+COUNTA(H135)+COUNTA(K135)+COUNTA(O135:Q135)=8,1,0),IF(COUNTA(A135)=1,1,0))</f>
        <v>0</v>
      </c>
      <c r="AB135" s="108">
        <f t="shared" si="9"/>
        <v>0</v>
      </c>
      <c r="AC135" s="36">
        <f t="shared" si="10"/>
        <v>0</v>
      </c>
      <c r="AD135" s="36">
        <f t="shared" si="11"/>
        <v>0</v>
      </c>
    </row>
    <row r="136" spans="1:30" x14ac:dyDescent="0.25">
      <c r="A136" s="85"/>
      <c r="B136" s="96"/>
      <c r="C136" s="96"/>
      <c r="D136" s="96"/>
      <c r="E136" s="122"/>
      <c r="F136" s="98"/>
      <c r="G136" s="100"/>
      <c r="H136" s="101"/>
      <c r="I136" s="126"/>
      <c r="J136" s="124"/>
      <c r="K136" s="129"/>
      <c r="L136" s="131"/>
      <c r="M136" s="131"/>
      <c r="N136" s="131"/>
      <c r="O136" s="131"/>
      <c r="P136" s="131"/>
      <c r="Q136" s="134"/>
      <c r="R136" s="98"/>
      <c r="S136" s="100"/>
      <c r="T136" s="100"/>
      <c r="U136" s="100"/>
      <c r="V136" s="100"/>
      <c r="W136" s="100"/>
      <c r="X136" s="101"/>
      <c r="Y136" s="36">
        <f t="shared" si="7"/>
        <v>0</v>
      </c>
      <c r="Z136" s="36">
        <f t="shared" si="8"/>
        <v>0</v>
      </c>
      <c r="AA136" s="36">
        <f>IF(COUNTA(F136)=1,IF(COUNTA(#REF!)+COUNTA(E136)+COUNTA(G136)+COUNTA(H136)+COUNTA(K136)+COUNTA(O136:Q136)=8,1,0),IF(COUNTA(A136)=1,1,0))</f>
        <v>0</v>
      </c>
      <c r="AB136" s="108">
        <f t="shared" si="9"/>
        <v>0</v>
      </c>
      <c r="AC136" s="36">
        <f t="shared" si="10"/>
        <v>0</v>
      </c>
      <c r="AD136" s="36">
        <f t="shared" si="11"/>
        <v>0</v>
      </c>
    </row>
    <row r="137" spans="1:30" x14ac:dyDescent="0.25">
      <c r="A137" s="85"/>
      <c r="B137" s="96"/>
      <c r="C137" s="96"/>
      <c r="D137" s="96"/>
      <c r="E137" s="122"/>
      <c r="F137" s="98"/>
      <c r="G137" s="100"/>
      <c r="H137" s="101"/>
      <c r="I137" s="126"/>
      <c r="J137" s="124"/>
      <c r="K137" s="129"/>
      <c r="L137" s="131"/>
      <c r="M137" s="131"/>
      <c r="N137" s="131"/>
      <c r="O137" s="131"/>
      <c r="P137" s="131"/>
      <c r="Q137" s="134"/>
      <c r="R137" s="98"/>
      <c r="S137" s="100"/>
      <c r="T137" s="100"/>
      <c r="U137" s="100"/>
      <c r="V137" s="100"/>
      <c r="W137" s="100"/>
      <c r="X137" s="101"/>
      <c r="Y137" s="36">
        <f t="shared" si="7"/>
        <v>0</v>
      </c>
      <c r="Z137" s="36">
        <f t="shared" si="8"/>
        <v>0</v>
      </c>
      <c r="AA137" s="36">
        <f>IF(COUNTA(F137)=1,IF(COUNTA(#REF!)+COUNTA(E137)+COUNTA(G137)+COUNTA(H137)+COUNTA(K137)+COUNTA(O137:Q137)=8,1,0),IF(COUNTA(A137)=1,1,0))</f>
        <v>0</v>
      </c>
      <c r="AB137" s="108">
        <f t="shared" si="9"/>
        <v>0</v>
      </c>
      <c r="AC137" s="36">
        <f t="shared" si="10"/>
        <v>0</v>
      </c>
      <c r="AD137" s="36">
        <f t="shared" si="11"/>
        <v>0</v>
      </c>
    </row>
    <row r="138" spans="1:30" x14ac:dyDescent="0.25">
      <c r="A138" s="85"/>
      <c r="B138" s="96"/>
      <c r="C138" s="96"/>
      <c r="D138" s="96"/>
      <c r="E138" s="122"/>
      <c r="F138" s="98"/>
      <c r="G138" s="100"/>
      <c r="H138" s="101"/>
      <c r="I138" s="126"/>
      <c r="J138" s="124"/>
      <c r="K138" s="129"/>
      <c r="L138" s="131"/>
      <c r="M138" s="131"/>
      <c r="N138" s="131"/>
      <c r="O138" s="131"/>
      <c r="P138" s="131"/>
      <c r="Q138" s="134"/>
      <c r="R138" s="98"/>
      <c r="S138" s="100"/>
      <c r="T138" s="100"/>
      <c r="U138" s="100"/>
      <c r="V138" s="100"/>
      <c r="W138" s="100"/>
      <c r="X138" s="101"/>
      <c r="Y138" s="36">
        <f t="shared" si="7"/>
        <v>0</v>
      </c>
      <c r="Z138" s="36">
        <f t="shared" si="8"/>
        <v>0</v>
      </c>
      <c r="AA138" s="36">
        <f>IF(COUNTA(F138)=1,IF(COUNTA(#REF!)+COUNTA(E138)+COUNTA(G138)+COUNTA(H138)+COUNTA(K138)+COUNTA(O138:Q138)=8,1,0),IF(COUNTA(A138)=1,1,0))</f>
        <v>0</v>
      </c>
      <c r="AB138" s="108">
        <f t="shared" si="9"/>
        <v>0</v>
      </c>
      <c r="AC138" s="36">
        <f t="shared" si="10"/>
        <v>0</v>
      </c>
      <c r="AD138" s="36">
        <f t="shared" si="11"/>
        <v>0</v>
      </c>
    </row>
    <row r="139" spans="1:30" x14ac:dyDescent="0.25">
      <c r="A139" s="85"/>
      <c r="B139" s="96"/>
      <c r="C139" s="96"/>
      <c r="D139" s="96"/>
      <c r="E139" s="122"/>
      <c r="F139" s="98"/>
      <c r="G139" s="100"/>
      <c r="H139" s="101"/>
      <c r="I139" s="126"/>
      <c r="J139" s="124"/>
      <c r="K139" s="129"/>
      <c r="L139" s="131"/>
      <c r="M139" s="131"/>
      <c r="N139" s="131"/>
      <c r="O139" s="131"/>
      <c r="P139" s="131"/>
      <c r="Q139" s="134"/>
      <c r="R139" s="98"/>
      <c r="S139" s="100"/>
      <c r="T139" s="100"/>
      <c r="U139" s="100"/>
      <c r="V139" s="100"/>
      <c r="W139" s="100"/>
      <c r="X139" s="101"/>
      <c r="Y139" s="36">
        <f t="shared" si="7"/>
        <v>0</v>
      </c>
      <c r="Z139" s="36">
        <f t="shared" si="8"/>
        <v>0</v>
      </c>
      <c r="AA139" s="36">
        <f>IF(COUNTA(F139)=1,IF(COUNTA(#REF!)+COUNTA(E139)+COUNTA(G139)+COUNTA(H139)+COUNTA(K139)+COUNTA(O139:Q139)=8,1,0),IF(COUNTA(A139)=1,1,0))</f>
        <v>0</v>
      </c>
      <c r="AB139" s="108">
        <f t="shared" si="9"/>
        <v>0</v>
      </c>
      <c r="AC139" s="36">
        <f t="shared" si="10"/>
        <v>0</v>
      </c>
      <c r="AD139" s="36">
        <f t="shared" si="11"/>
        <v>0</v>
      </c>
    </row>
    <row r="140" spans="1:30" x14ac:dyDescent="0.25">
      <c r="A140" s="85"/>
      <c r="B140" s="96"/>
      <c r="C140" s="96"/>
      <c r="D140" s="96"/>
      <c r="E140" s="122"/>
      <c r="F140" s="98"/>
      <c r="G140" s="100"/>
      <c r="H140" s="101"/>
      <c r="I140" s="126"/>
      <c r="J140" s="124"/>
      <c r="K140" s="129"/>
      <c r="L140" s="131"/>
      <c r="M140" s="131"/>
      <c r="N140" s="131"/>
      <c r="O140" s="131"/>
      <c r="P140" s="131"/>
      <c r="Q140" s="134"/>
      <c r="R140" s="98"/>
      <c r="S140" s="100"/>
      <c r="T140" s="100"/>
      <c r="U140" s="100"/>
      <c r="V140" s="100"/>
      <c r="W140" s="100"/>
      <c r="X140" s="101"/>
      <c r="Y140" s="36">
        <f t="shared" si="7"/>
        <v>0</v>
      </c>
      <c r="Z140" s="36">
        <f t="shared" si="8"/>
        <v>0</v>
      </c>
      <c r="AA140" s="36">
        <f>IF(COUNTA(F140)=1,IF(COUNTA(#REF!)+COUNTA(E140)+COUNTA(G140)+COUNTA(H140)+COUNTA(K140)+COUNTA(O140:Q140)=8,1,0),IF(COUNTA(A140)=1,1,0))</f>
        <v>0</v>
      </c>
      <c r="AB140" s="108">
        <f t="shared" si="9"/>
        <v>0</v>
      </c>
      <c r="AC140" s="36">
        <f t="shared" si="10"/>
        <v>0</v>
      </c>
      <c r="AD140" s="36">
        <f t="shared" si="11"/>
        <v>0</v>
      </c>
    </row>
    <row r="141" spans="1:30" x14ac:dyDescent="0.25">
      <c r="A141" s="85"/>
      <c r="B141" s="96"/>
      <c r="C141" s="96"/>
      <c r="D141" s="96"/>
      <c r="E141" s="122"/>
      <c r="F141" s="98"/>
      <c r="G141" s="100"/>
      <c r="H141" s="101"/>
      <c r="I141" s="126"/>
      <c r="J141" s="124"/>
      <c r="K141" s="129"/>
      <c r="L141" s="131"/>
      <c r="M141" s="131"/>
      <c r="N141" s="131"/>
      <c r="O141" s="131"/>
      <c r="P141" s="131"/>
      <c r="Q141" s="134"/>
      <c r="R141" s="98"/>
      <c r="S141" s="100"/>
      <c r="T141" s="100"/>
      <c r="U141" s="100"/>
      <c r="V141" s="100"/>
      <c r="W141" s="100"/>
      <c r="X141" s="101"/>
      <c r="Y141" s="36">
        <f t="shared" si="7"/>
        <v>0</v>
      </c>
      <c r="Z141" s="36">
        <f t="shared" si="8"/>
        <v>0</v>
      </c>
      <c r="AA141" s="36">
        <f>IF(COUNTA(F141)=1,IF(COUNTA(#REF!)+COUNTA(E141)+COUNTA(G141)+COUNTA(H141)+COUNTA(K141)+COUNTA(O141:Q141)=8,1,0),IF(COUNTA(A141)=1,1,0))</f>
        <v>0</v>
      </c>
      <c r="AB141" s="108">
        <f t="shared" si="9"/>
        <v>0</v>
      </c>
      <c r="AC141" s="36">
        <f t="shared" si="10"/>
        <v>0</v>
      </c>
      <c r="AD141" s="36">
        <f t="shared" si="11"/>
        <v>0</v>
      </c>
    </row>
    <row r="142" spans="1:30" x14ac:dyDescent="0.25">
      <c r="A142" s="85"/>
      <c r="B142" s="96"/>
      <c r="C142" s="96"/>
      <c r="D142" s="96"/>
      <c r="E142" s="122"/>
      <c r="F142" s="98"/>
      <c r="G142" s="100"/>
      <c r="H142" s="101"/>
      <c r="I142" s="126"/>
      <c r="J142" s="124"/>
      <c r="K142" s="129"/>
      <c r="L142" s="131"/>
      <c r="M142" s="131"/>
      <c r="N142" s="131"/>
      <c r="O142" s="131"/>
      <c r="P142" s="131"/>
      <c r="Q142" s="134"/>
      <c r="R142" s="98"/>
      <c r="S142" s="100"/>
      <c r="T142" s="100"/>
      <c r="U142" s="100"/>
      <c r="V142" s="100"/>
      <c r="W142" s="100"/>
      <c r="X142" s="101"/>
      <c r="Y142" s="36">
        <f t="shared" si="7"/>
        <v>0</v>
      </c>
      <c r="Z142" s="36">
        <f t="shared" si="8"/>
        <v>0</v>
      </c>
      <c r="AA142" s="36">
        <f>IF(COUNTA(F142)=1,IF(COUNTA(#REF!)+COUNTA(E142)+COUNTA(G142)+COUNTA(H142)+COUNTA(K142)+COUNTA(O142:Q142)=8,1,0),IF(COUNTA(A142)=1,1,0))</f>
        <v>0</v>
      </c>
      <c r="AB142" s="108">
        <f t="shared" si="9"/>
        <v>0</v>
      </c>
      <c r="AC142" s="36">
        <f t="shared" si="10"/>
        <v>0</v>
      </c>
      <c r="AD142" s="36">
        <f t="shared" si="11"/>
        <v>0</v>
      </c>
    </row>
    <row r="143" spans="1:30" x14ac:dyDescent="0.25">
      <c r="A143" s="85"/>
      <c r="B143" s="96"/>
      <c r="C143" s="96"/>
      <c r="D143" s="96"/>
      <c r="E143" s="122"/>
      <c r="F143" s="98"/>
      <c r="G143" s="100"/>
      <c r="H143" s="101"/>
      <c r="I143" s="126"/>
      <c r="J143" s="124"/>
      <c r="K143" s="129"/>
      <c r="L143" s="131"/>
      <c r="M143" s="131"/>
      <c r="N143" s="131"/>
      <c r="O143" s="131"/>
      <c r="P143" s="131"/>
      <c r="Q143" s="134"/>
      <c r="R143" s="98"/>
      <c r="S143" s="100"/>
      <c r="T143" s="100"/>
      <c r="U143" s="100"/>
      <c r="V143" s="100"/>
      <c r="W143" s="100"/>
      <c r="X143" s="101"/>
      <c r="Y143" s="36">
        <f t="shared" ref="Y143:Y196" si="12">COUNTA(F143:X143)</f>
        <v>0</v>
      </c>
      <c r="Z143" s="36">
        <f t="shared" ref="Z143:Z196" si="13">IF(Y143&gt;0,1,0)</f>
        <v>0</v>
      </c>
      <c r="AA143" s="36">
        <f>IF(COUNTA(F143)=1,IF(COUNTA(#REF!)+COUNTA(E143)+COUNTA(G143)+COUNTA(H143)+COUNTA(K143)+COUNTA(O143:Q143)=8,1,0),IF(COUNTA(A143)=1,1,0))</f>
        <v>0</v>
      </c>
      <c r="AB143" s="108">
        <f t="shared" ref="AB143:AB196" si="14">IF(COUNTA(G143)+COUNTA(S143)=2,IF(G143&lt;S143,1,0),0)</f>
        <v>0</v>
      </c>
      <c r="AC143" s="36">
        <f t="shared" ref="AC143:AC196" si="15">IF(COUNTA(H143)+COUNTA(T143)=2,IF(H143&lt;T143,1,0),0)</f>
        <v>0</v>
      </c>
      <c r="AD143" s="36">
        <f t="shared" ref="AD143:AD196" si="16">IF(COUNTA(G143)+COUNTA(H143)+COUNTA(S143)+COUNTA(T143)=4,IF(G143/S143&lt;&gt;H143/T143,1,0),0)</f>
        <v>0</v>
      </c>
    </row>
    <row r="144" spans="1:30" x14ac:dyDescent="0.25">
      <c r="A144" s="85"/>
      <c r="B144" s="96"/>
      <c r="C144" s="96"/>
      <c r="D144" s="96"/>
      <c r="E144" s="122"/>
      <c r="F144" s="98"/>
      <c r="G144" s="100"/>
      <c r="H144" s="101"/>
      <c r="I144" s="126"/>
      <c r="J144" s="124"/>
      <c r="K144" s="129"/>
      <c r="L144" s="131"/>
      <c r="M144" s="131"/>
      <c r="N144" s="131"/>
      <c r="O144" s="131"/>
      <c r="P144" s="131"/>
      <c r="Q144" s="134"/>
      <c r="R144" s="98"/>
      <c r="S144" s="100"/>
      <c r="T144" s="100"/>
      <c r="U144" s="100"/>
      <c r="V144" s="100"/>
      <c r="W144" s="100"/>
      <c r="X144" s="101"/>
      <c r="Y144" s="36">
        <f t="shared" si="12"/>
        <v>0</v>
      </c>
      <c r="Z144" s="36">
        <f t="shared" si="13"/>
        <v>0</v>
      </c>
      <c r="AA144" s="36">
        <f>IF(COUNTA(F144)=1,IF(COUNTA(#REF!)+COUNTA(E144)+COUNTA(G144)+COUNTA(H144)+COUNTA(K144)+COUNTA(O144:Q144)=8,1,0),IF(COUNTA(A144)=1,1,0))</f>
        <v>0</v>
      </c>
      <c r="AB144" s="108">
        <f t="shared" si="14"/>
        <v>0</v>
      </c>
      <c r="AC144" s="36">
        <f t="shared" si="15"/>
        <v>0</v>
      </c>
      <c r="AD144" s="36">
        <f t="shared" si="16"/>
        <v>0</v>
      </c>
    </row>
    <row r="145" spans="1:30" x14ac:dyDescent="0.25">
      <c r="A145" s="85"/>
      <c r="B145" s="96"/>
      <c r="C145" s="96"/>
      <c r="D145" s="96"/>
      <c r="E145" s="122"/>
      <c r="F145" s="98"/>
      <c r="G145" s="100"/>
      <c r="H145" s="101"/>
      <c r="I145" s="126"/>
      <c r="J145" s="124"/>
      <c r="K145" s="129"/>
      <c r="L145" s="131"/>
      <c r="M145" s="131"/>
      <c r="N145" s="131"/>
      <c r="O145" s="131"/>
      <c r="P145" s="131"/>
      <c r="Q145" s="134"/>
      <c r="R145" s="98"/>
      <c r="S145" s="100"/>
      <c r="T145" s="100"/>
      <c r="U145" s="100"/>
      <c r="V145" s="100"/>
      <c r="W145" s="100"/>
      <c r="X145" s="101"/>
      <c r="Y145" s="36">
        <f t="shared" si="12"/>
        <v>0</v>
      </c>
      <c r="Z145" s="36">
        <f t="shared" si="13"/>
        <v>0</v>
      </c>
      <c r="AA145" s="36">
        <f>IF(COUNTA(F145)=1,IF(COUNTA(#REF!)+COUNTA(E145)+COUNTA(G145)+COUNTA(H145)+COUNTA(K145)+COUNTA(O145:Q145)=8,1,0),IF(COUNTA(A145)=1,1,0))</f>
        <v>0</v>
      </c>
      <c r="AB145" s="108">
        <f t="shared" si="14"/>
        <v>0</v>
      </c>
      <c r="AC145" s="36">
        <f t="shared" si="15"/>
        <v>0</v>
      </c>
      <c r="AD145" s="36">
        <f t="shared" si="16"/>
        <v>0</v>
      </c>
    </row>
    <row r="146" spans="1:30" x14ac:dyDescent="0.25">
      <c r="A146" s="85"/>
      <c r="B146" s="96"/>
      <c r="C146" s="96"/>
      <c r="D146" s="96"/>
      <c r="E146" s="122"/>
      <c r="F146" s="98"/>
      <c r="G146" s="100"/>
      <c r="H146" s="101"/>
      <c r="I146" s="126"/>
      <c r="J146" s="124"/>
      <c r="K146" s="129"/>
      <c r="L146" s="131"/>
      <c r="M146" s="131"/>
      <c r="N146" s="131"/>
      <c r="O146" s="131"/>
      <c r="P146" s="131"/>
      <c r="Q146" s="134"/>
      <c r="R146" s="98"/>
      <c r="S146" s="100"/>
      <c r="T146" s="100"/>
      <c r="U146" s="100"/>
      <c r="V146" s="100"/>
      <c r="W146" s="100"/>
      <c r="X146" s="101"/>
      <c r="Y146" s="36">
        <f t="shared" si="12"/>
        <v>0</v>
      </c>
      <c r="Z146" s="36">
        <f t="shared" si="13"/>
        <v>0</v>
      </c>
      <c r="AA146" s="36">
        <f>IF(COUNTA(F146)=1,IF(COUNTA(#REF!)+COUNTA(E146)+COUNTA(G146)+COUNTA(H146)+COUNTA(K146)+COUNTA(O146:Q146)=8,1,0),IF(COUNTA(A146)=1,1,0))</f>
        <v>0</v>
      </c>
      <c r="AB146" s="108">
        <f t="shared" si="14"/>
        <v>0</v>
      </c>
      <c r="AC146" s="36">
        <f t="shared" si="15"/>
        <v>0</v>
      </c>
      <c r="AD146" s="36">
        <f t="shared" si="16"/>
        <v>0</v>
      </c>
    </row>
    <row r="147" spans="1:30" x14ac:dyDescent="0.25">
      <c r="A147" s="85"/>
      <c r="B147" s="96"/>
      <c r="C147" s="96"/>
      <c r="D147" s="96"/>
      <c r="E147" s="122"/>
      <c r="F147" s="98"/>
      <c r="G147" s="100"/>
      <c r="H147" s="101"/>
      <c r="I147" s="126"/>
      <c r="J147" s="124"/>
      <c r="K147" s="129"/>
      <c r="L147" s="131"/>
      <c r="M147" s="131"/>
      <c r="N147" s="131"/>
      <c r="O147" s="131"/>
      <c r="P147" s="131"/>
      <c r="Q147" s="134"/>
      <c r="R147" s="98"/>
      <c r="S147" s="100"/>
      <c r="T147" s="100"/>
      <c r="U147" s="100"/>
      <c r="V147" s="100"/>
      <c r="W147" s="100"/>
      <c r="X147" s="101"/>
      <c r="Y147" s="36">
        <f t="shared" si="12"/>
        <v>0</v>
      </c>
      <c r="Z147" s="36">
        <f t="shared" si="13"/>
        <v>0</v>
      </c>
      <c r="AA147" s="36">
        <f>IF(COUNTA(F147)=1,IF(COUNTA(#REF!)+COUNTA(E147)+COUNTA(G147)+COUNTA(H147)+COUNTA(K147)+COUNTA(O147:Q147)=8,1,0),IF(COUNTA(A147)=1,1,0))</f>
        <v>0</v>
      </c>
      <c r="AB147" s="108">
        <f t="shared" si="14"/>
        <v>0</v>
      </c>
      <c r="AC147" s="36">
        <f t="shared" si="15"/>
        <v>0</v>
      </c>
      <c r="AD147" s="36">
        <f t="shared" si="16"/>
        <v>0</v>
      </c>
    </row>
    <row r="148" spans="1:30" x14ac:dyDescent="0.25">
      <c r="A148" s="85"/>
      <c r="B148" s="96"/>
      <c r="C148" s="96"/>
      <c r="D148" s="96"/>
      <c r="E148" s="122"/>
      <c r="F148" s="98"/>
      <c r="G148" s="100"/>
      <c r="H148" s="101"/>
      <c r="I148" s="126"/>
      <c r="J148" s="124"/>
      <c r="K148" s="129"/>
      <c r="L148" s="131"/>
      <c r="M148" s="131"/>
      <c r="N148" s="131"/>
      <c r="O148" s="131"/>
      <c r="P148" s="131"/>
      <c r="Q148" s="134"/>
      <c r="R148" s="98"/>
      <c r="S148" s="100"/>
      <c r="T148" s="100"/>
      <c r="U148" s="100"/>
      <c r="V148" s="100"/>
      <c r="W148" s="100"/>
      <c r="X148" s="101"/>
      <c r="Y148" s="36">
        <f t="shared" si="12"/>
        <v>0</v>
      </c>
      <c r="Z148" s="36">
        <f t="shared" si="13"/>
        <v>0</v>
      </c>
      <c r="AA148" s="36">
        <f>IF(COUNTA(F148)=1,IF(COUNTA(#REF!)+COUNTA(E148)+COUNTA(G148)+COUNTA(H148)+COUNTA(K148)+COUNTA(O148:Q148)=8,1,0),IF(COUNTA(A148)=1,1,0))</f>
        <v>0</v>
      </c>
      <c r="AB148" s="108">
        <f t="shared" si="14"/>
        <v>0</v>
      </c>
      <c r="AC148" s="36">
        <f t="shared" si="15"/>
        <v>0</v>
      </c>
      <c r="AD148" s="36">
        <f t="shared" si="16"/>
        <v>0</v>
      </c>
    </row>
    <row r="149" spans="1:30" x14ac:dyDescent="0.25">
      <c r="A149" s="85"/>
      <c r="B149" s="96"/>
      <c r="C149" s="96"/>
      <c r="D149" s="96"/>
      <c r="E149" s="122"/>
      <c r="F149" s="98"/>
      <c r="G149" s="100"/>
      <c r="H149" s="101"/>
      <c r="I149" s="126"/>
      <c r="J149" s="124"/>
      <c r="K149" s="129"/>
      <c r="L149" s="131"/>
      <c r="M149" s="131"/>
      <c r="N149" s="131"/>
      <c r="O149" s="131"/>
      <c r="P149" s="131"/>
      <c r="Q149" s="134"/>
      <c r="R149" s="98"/>
      <c r="S149" s="100"/>
      <c r="T149" s="100"/>
      <c r="U149" s="100"/>
      <c r="V149" s="100"/>
      <c r="W149" s="100"/>
      <c r="X149" s="101"/>
      <c r="Y149" s="36">
        <f t="shared" si="12"/>
        <v>0</v>
      </c>
      <c r="Z149" s="36">
        <f t="shared" si="13"/>
        <v>0</v>
      </c>
      <c r="AA149" s="36">
        <f>IF(COUNTA(F149)=1,IF(COUNTA(#REF!)+COUNTA(E149)+COUNTA(G149)+COUNTA(H149)+COUNTA(K149)+COUNTA(O149:Q149)=8,1,0),IF(COUNTA(A149)=1,1,0))</f>
        <v>0</v>
      </c>
      <c r="AB149" s="108">
        <f t="shared" si="14"/>
        <v>0</v>
      </c>
      <c r="AC149" s="36">
        <f t="shared" si="15"/>
        <v>0</v>
      </c>
      <c r="AD149" s="36">
        <f t="shared" si="16"/>
        <v>0</v>
      </c>
    </row>
    <row r="150" spans="1:30" x14ac:dyDescent="0.25">
      <c r="A150" s="85"/>
      <c r="B150" s="96"/>
      <c r="C150" s="96"/>
      <c r="D150" s="96"/>
      <c r="E150" s="122"/>
      <c r="F150" s="98"/>
      <c r="G150" s="100"/>
      <c r="H150" s="101"/>
      <c r="I150" s="126"/>
      <c r="J150" s="124"/>
      <c r="K150" s="129"/>
      <c r="L150" s="131"/>
      <c r="M150" s="131"/>
      <c r="N150" s="131"/>
      <c r="O150" s="131"/>
      <c r="P150" s="131"/>
      <c r="Q150" s="134"/>
      <c r="R150" s="98"/>
      <c r="S150" s="100"/>
      <c r="T150" s="100"/>
      <c r="U150" s="100"/>
      <c r="V150" s="100"/>
      <c r="W150" s="100"/>
      <c r="X150" s="101"/>
      <c r="Y150" s="36">
        <f t="shared" si="12"/>
        <v>0</v>
      </c>
      <c r="Z150" s="36">
        <f t="shared" si="13"/>
        <v>0</v>
      </c>
      <c r="AA150" s="36">
        <f>IF(COUNTA(F150)=1,IF(COUNTA(#REF!)+COUNTA(E150)+COUNTA(G150)+COUNTA(H150)+COUNTA(K150)+COUNTA(O150:Q150)=8,1,0),IF(COUNTA(A150)=1,1,0))</f>
        <v>0</v>
      </c>
      <c r="AB150" s="108">
        <f t="shared" si="14"/>
        <v>0</v>
      </c>
      <c r="AC150" s="36">
        <f t="shared" si="15"/>
        <v>0</v>
      </c>
      <c r="AD150" s="36">
        <f t="shared" si="16"/>
        <v>0</v>
      </c>
    </row>
    <row r="151" spans="1:30" x14ac:dyDescent="0.25">
      <c r="A151" s="85"/>
      <c r="B151" s="96"/>
      <c r="C151" s="96"/>
      <c r="D151" s="96"/>
      <c r="E151" s="122"/>
      <c r="F151" s="98"/>
      <c r="G151" s="100"/>
      <c r="H151" s="101"/>
      <c r="I151" s="126"/>
      <c r="J151" s="124"/>
      <c r="K151" s="129"/>
      <c r="L151" s="131"/>
      <c r="M151" s="131"/>
      <c r="N151" s="131"/>
      <c r="O151" s="131"/>
      <c r="P151" s="131"/>
      <c r="Q151" s="134"/>
      <c r="R151" s="98"/>
      <c r="S151" s="100"/>
      <c r="T151" s="100"/>
      <c r="U151" s="100"/>
      <c r="V151" s="100"/>
      <c r="W151" s="100"/>
      <c r="X151" s="101"/>
      <c r="Y151" s="36">
        <f t="shared" si="12"/>
        <v>0</v>
      </c>
      <c r="Z151" s="36">
        <f t="shared" si="13"/>
        <v>0</v>
      </c>
      <c r="AA151" s="36">
        <f>IF(COUNTA(F151)=1,IF(COUNTA(#REF!)+COUNTA(E151)+COUNTA(G151)+COUNTA(H151)+COUNTA(K151)+COUNTA(O151:Q151)=8,1,0),IF(COUNTA(A151)=1,1,0))</f>
        <v>0</v>
      </c>
      <c r="AB151" s="108">
        <f t="shared" si="14"/>
        <v>0</v>
      </c>
      <c r="AC151" s="36">
        <f t="shared" si="15"/>
        <v>0</v>
      </c>
      <c r="AD151" s="36">
        <f t="shared" si="16"/>
        <v>0</v>
      </c>
    </row>
    <row r="152" spans="1:30" x14ac:dyDescent="0.25">
      <c r="A152" s="85"/>
      <c r="B152" s="96"/>
      <c r="C152" s="96"/>
      <c r="D152" s="96"/>
      <c r="E152" s="122"/>
      <c r="F152" s="98"/>
      <c r="G152" s="100"/>
      <c r="H152" s="101"/>
      <c r="I152" s="126"/>
      <c r="J152" s="124"/>
      <c r="K152" s="129"/>
      <c r="L152" s="131"/>
      <c r="M152" s="131"/>
      <c r="N152" s="131"/>
      <c r="O152" s="131"/>
      <c r="P152" s="131"/>
      <c r="Q152" s="134"/>
      <c r="R152" s="98"/>
      <c r="S152" s="100"/>
      <c r="T152" s="100"/>
      <c r="U152" s="100"/>
      <c r="V152" s="100"/>
      <c r="W152" s="100"/>
      <c r="X152" s="101"/>
      <c r="Y152" s="36">
        <f t="shared" si="12"/>
        <v>0</v>
      </c>
      <c r="Z152" s="36">
        <f t="shared" si="13"/>
        <v>0</v>
      </c>
      <c r="AA152" s="36">
        <f>IF(COUNTA(F152)=1,IF(COUNTA(#REF!)+COUNTA(E152)+COUNTA(G152)+COUNTA(H152)+COUNTA(K152)+COUNTA(O152:Q152)=8,1,0),IF(COUNTA(A152)=1,1,0))</f>
        <v>0</v>
      </c>
      <c r="AB152" s="108">
        <f t="shared" si="14"/>
        <v>0</v>
      </c>
      <c r="AC152" s="36">
        <f t="shared" si="15"/>
        <v>0</v>
      </c>
      <c r="AD152" s="36">
        <f t="shared" si="16"/>
        <v>0</v>
      </c>
    </row>
    <row r="153" spans="1:30" x14ac:dyDescent="0.25">
      <c r="A153" s="85"/>
      <c r="B153" s="96"/>
      <c r="C153" s="96"/>
      <c r="D153" s="96"/>
      <c r="E153" s="122"/>
      <c r="F153" s="98"/>
      <c r="G153" s="100"/>
      <c r="H153" s="101"/>
      <c r="I153" s="126"/>
      <c r="J153" s="124"/>
      <c r="K153" s="129"/>
      <c r="L153" s="131"/>
      <c r="M153" s="131"/>
      <c r="N153" s="131"/>
      <c r="O153" s="131"/>
      <c r="P153" s="131"/>
      <c r="Q153" s="134"/>
      <c r="R153" s="98"/>
      <c r="S153" s="100"/>
      <c r="T153" s="100"/>
      <c r="U153" s="100"/>
      <c r="V153" s="100"/>
      <c r="W153" s="100"/>
      <c r="X153" s="101"/>
      <c r="Y153" s="36">
        <f t="shared" si="12"/>
        <v>0</v>
      </c>
      <c r="Z153" s="36">
        <f t="shared" si="13"/>
        <v>0</v>
      </c>
      <c r="AA153" s="36">
        <f>IF(COUNTA(F153)=1,IF(COUNTA(#REF!)+COUNTA(E153)+COUNTA(G153)+COUNTA(H153)+COUNTA(K153)+COUNTA(O153:Q153)=8,1,0),IF(COUNTA(A153)=1,1,0))</f>
        <v>0</v>
      </c>
      <c r="AB153" s="108">
        <f t="shared" si="14"/>
        <v>0</v>
      </c>
      <c r="AC153" s="36">
        <f t="shared" si="15"/>
        <v>0</v>
      </c>
      <c r="AD153" s="36">
        <f t="shared" si="16"/>
        <v>0</v>
      </c>
    </row>
    <row r="154" spans="1:30" x14ac:dyDescent="0.25">
      <c r="A154" s="85"/>
      <c r="B154" s="96"/>
      <c r="C154" s="96"/>
      <c r="D154" s="96"/>
      <c r="E154" s="122"/>
      <c r="F154" s="98"/>
      <c r="G154" s="100"/>
      <c r="H154" s="101"/>
      <c r="I154" s="126"/>
      <c r="J154" s="124"/>
      <c r="K154" s="129"/>
      <c r="L154" s="131"/>
      <c r="M154" s="131"/>
      <c r="N154" s="131"/>
      <c r="O154" s="131"/>
      <c r="P154" s="131"/>
      <c r="Q154" s="134"/>
      <c r="R154" s="98"/>
      <c r="S154" s="100"/>
      <c r="T154" s="100"/>
      <c r="U154" s="100"/>
      <c r="V154" s="100"/>
      <c r="W154" s="100"/>
      <c r="X154" s="101"/>
      <c r="Y154" s="36">
        <f t="shared" si="12"/>
        <v>0</v>
      </c>
      <c r="Z154" s="36">
        <f t="shared" si="13"/>
        <v>0</v>
      </c>
      <c r="AA154" s="36">
        <f>IF(COUNTA(F154)=1,IF(COUNTA(#REF!)+COUNTA(E154)+COUNTA(G154)+COUNTA(H154)+COUNTA(K154)+COUNTA(O154:Q154)=8,1,0),IF(COUNTA(A154)=1,1,0))</f>
        <v>0</v>
      </c>
      <c r="AB154" s="108">
        <f t="shared" si="14"/>
        <v>0</v>
      </c>
      <c r="AC154" s="36">
        <f t="shared" si="15"/>
        <v>0</v>
      </c>
      <c r="AD154" s="36">
        <f t="shared" si="16"/>
        <v>0</v>
      </c>
    </row>
    <row r="155" spans="1:30" x14ac:dyDescent="0.25">
      <c r="A155" s="85"/>
      <c r="B155" s="96"/>
      <c r="C155" s="96"/>
      <c r="D155" s="96"/>
      <c r="E155" s="122"/>
      <c r="F155" s="98"/>
      <c r="G155" s="100"/>
      <c r="H155" s="101"/>
      <c r="I155" s="126"/>
      <c r="J155" s="124"/>
      <c r="K155" s="129"/>
      <c r="L155" s="131"/>
      <c r="M155" s="131"/>
      <c r="N155" s="131"/>
      <c r="O155" s="131"/>
      <c r="P155" s="131"/>
      <c r="Q155" s="134"/>
      <c r="R155" s="98"/>
      <c r="S155" s="100"/>
      <c r="T155" s="100"/>
      <c r="U155" s="100"/>
      <c r="V155" s="100"/>
      <c r="W155" s="100"/>
      <c r="X155" s="101"/>
      <c r="Y155" s="36">
        <f t="shared" si="12"/>
        <v>0</v>
      </c>
      <c r="Z155" s="36">
        <f t="shared" si="13"/>
        <v>0</v>
      </c>
      <c r="AA155" s="36">
        <f>IF(COUNTA(F155)=1,IF(COUNTA(#REF!)+COUNTA(E155)+COUNTA(G155)+COUNTA(H155)+COUNTA(K155)+COUNTA(O155:Q155)=8,1,0),IF(COUNTA(A155)=1,1,0))</f>
        <v>0</v>
      </c>
      <c r="AB155" s="108">
        <f t="shared" si="14"/>
        <v>0</v>
      </c>
      <c r="AC155" s="36">
        <f t="shared" si="15"/>
        <v>0</v>
      </c>
      <c r="AD155" s="36">
        <f t="shared" si="16"/>
        <v>0</v>
      </c>
    </row>
    <row r="156" spans="1:30" x14ac:dyDescent="0.25">
      <c r="A156" s="85"/>
      <c r="B156" s="96"/>
      <c r="C156" s="96"/>
      <c r="D156" s="96"/>
      <c r="E156" s="122"/>
      <c r="F156" s="98"/>
      <c r="G156" s="100"/>
      <c r="H156" s="101"/>
      <c r="I156" s="126"/>
      <c r="J156" s="124"/>
      <c r="K156" s="129"/>
      <c r="L156" s="131"/>
      <c r="M156" s="131"/>
      <c r="N156" s="131"/>
      <c r="O156" s="131"/>
      <c r="P156" s="131"/>
      <c r="Q156" s="134"/>
      <c r="R156" s="98"/>
      <c r="S156" s="100"/>
      <c r="T156" s="100"/>
      <c r="U156" s="100"/>
      <c r="V156" s="100"/>
      <c r="W156" s="100"/>
      <c r="X156" s="101"/>
      <c r="Y156" s="36">
        <f t="shared" si="12"/>
        <v>0</v>
      </c>
      <c r="Z156" s="36">
        <f t="shared" si="13"/>
        <v>0</v>
      </c>
      <c r="AA156" s="36">
        <f>IF(COUNTA(F156)=1,IF(COUNTA(#REF!)+COUNTA(E156)+COUNTA(G156)+COUNTA(H156)+COUNTA(K156)+COUNTA(O156:Q156)=8,1,0),IF(COUNTA(A156)=1,1,0))</f>
        <v>0</v>
      </c>
      <c r="AB156" s="108">
        <f t="shared" si="14"/>
        <v>0</v>
      </c>
      <c r="AC156" s="36">
        <f t="shared" si="15"/>
        <v>0</v>
      </c>
      <c r="AD156" s="36">
        <f t="shared" si="16"/>
        <v>0</v>
      </c>
    </row>
    <row r="157" spans="1:30" x14ac:dyDescent="0.25">
      <c r="A157" s="85"/>
      <c r="B157" s="96"/>
      <c r="C157" s="96"/>
      <c r="D157" s="96"/>
      <c r="E157" s="122"/>
      <c r="F157" s="98"/>
      <c r="G157" s="100"/>
      <c r="H157" s="101"/>
      <c r="I157" s="126"/>
      <c r="J157" s="124"/>
      <c r="K157" s="129"/>
      <c r="L157" s="131"/>
      <c r="M157" s="131"/>
      <c r="N157" s="131"/>
      <c r="O157" s="131"/>
      <c r="P157" s="131"/>
      <c r="Q157" s="134"/>
      <c r="R157" s="98"/>
      <c r="S157" s="100"/>
      <c r="T157" s="100"/>
      <c r="U157" s="100"/>
      <c r="V157" s="100"/>
      <c r="W157" s="100"/>
      <c r="X157" s="101"/>
      <c r="Y157" s="36">
        <f t="shared" si="12"/>
        <v>0</v>
      </c>
      <c r="Z157" s="36">
        <f t="shared" si="13"/>
        <v>0</v>
      </c>
      <c r="AA157" s="36">
        <f>IF(COUNTA(F157)=1,IF(COUNTA(#REF!)+COUNTA(E157)+COUNTA(G157)+COUNTA(H157)+COUNTA(K157)+COUNTA(O157:Q157)=8,1,0),IF(COUNTA(A157)=1,1,0))</f>
        <v>0</v>
      </c>
      <c r="AB157" s="108">
        <f t="shared" si="14"/>
        <v>0</v>
      </c>
      <c r="AC157" s="36">
        <f t="shared" si="15"/>
        <v>0</v>
      </c>
      <c r="AD157" s="36">
        <f t="shared" si="16"/>
        <v>0</v>
      </c>
    </row>
    <row r="158" spans="1:30" x14ac:dyDescent="0.25">
      <c r="A158" s="85"/>
      <c r="B158" s="96"/>
      <c r="C158" s="96"/>
      <c r="D158" s="96"/>
      <c r="E158" s="122"/>
      <c r="F158" s="98"/>
      <c r="G158" s="100"/>
      <c r="H158" s="101"/>
      <c r="I158" s="126"/>
      <c r="J158" s="124"/>
      <c r="K158" s="129"/>
      <c r="L158" s="131"/>
      <c r="M158" s="131"/>
      <c r="N158" s="131"/>
      <c r="O158" s="131"/>
      <c r="P158" s="131"/>
      <c r="Q158" s="134"/>
      <c r="R158" s="98"/>
      <c r="S158" s="100"/>
      <c r="T158" s="100"/>
      <c r="U158" s="100"/>
      <c r="V158" s="100"/>
      <c r="W158" s="100"/>
      <c r="X158" s="101"/>
      <c r="Y158" s="36">
        <f t="shared" si="12"/>
        <v>0</v>
      </c>
      <c r="Z158" s="36">
        <f t="shared" si="13"/>
        <v>0</v>
      </c>
      <c r="AA158" s="36">
        <f>IF(COUNTA(F158)=1,IF(COUNTA(#REF!)+COUNTA(E158)+COUNTA(G158)+COUNTA(H158)+COUNTA(K158)+COUNTA(O158:Q158)=8,1,0),IF(COUNTA(A158)=1,1,0))</f>
        <v>0</v>
      </c>
      <c r="AB158" s="108">
        <f t="shared" si="14"/>
        <v>0</v>
      </c>
      <c r="AC158" s="36">
        <f t="shared" si="15"/>
        <v>0</v>
      </c>
      <c r="AD158" s="36">
        <f t="shared" si="16"/>
        <v>0</v>
      </c>
    </row>
    <row r="159" spans="1:30" x14ac:dyDescent="0.25">
      <c r="A159" s="85"/>
      <c r="B159" s="96"/>
      <c r="C159" s="96"/>
      <c r="D159" s="96"/>
      <c r="E159" s="122"/>
      <c r="F159" s="98"/>
      <c r="G159" s="100"/>
      <c r="H159" s="101"/>
      <c r="I159" s="126"/>
      <c r="J159" s="124"/>
      <c r="K159" s="129"/>
      <c r="L159" s="131"/>
      <c r="M159" s="131"/>
      <c r="N159" s="131"/>
      <c r="O159" s="131"/>
      <c r="P159" s="131"/>
      <c r="Q159" s="134"/>
      <c r="R159" s="98"/>
      <c r="S159" s="100"/>
      <c r="T159" s="100"/>
      <c r="U159" s="100"/>
      <c r="V159" s="100"/>
      <c r="W159" s="100"/>
      <c r="X159" s="101"/>
      <c r="Y159" s="36">
        <f t="shared" si="12"/>
        <v>0</v>
      </c>
      <c r="Z159" s="36">
        <f t="shared" si="13"/>
        <v>0</v>
      </c>
      <c r="AA159" s="36">
        <f>IF(COUNTA(F159)=1,IF(COUNTA(#REF!)+COUNTA(E159)+COUNTA(G159)+COUNTA(H159)+COUNTA(K159)+COUNTA(O159:Q159)=8,1,0),IF(COUNTA(A159)=1,1,0))</f>
        <v>0</v>
      </c>
      <c r="AB159" s="108">
        <f t="shared" si="14"/>
        <v>0</v>
      </c>
      <c r="AC159" s="36">
        <f t="shared" si="15"/>
        <v>0</v>
      </c>
      <c r="AD159" s="36">
        <f t="shared" si="16"/>
        <v>0</v>
      </c>
    </row>
    <row r="160" spans="1:30" x14ac:dyDescent="0.25">
      <c r="A160" s="85"/>
      <c r="B160" s="96"/>
      <c r="C160" s="96"/>
      <c r="D160" s="96"/>
      <c r="E160" s="122"/>
      <c r="F160" s="98"/>
      <c r="G160" s="100"/>
      <c r="H160" s="101"/>
      <c r="I160" s="126"/>
      <c r="J160" s="124"/>
      <c r="K160" s="129"/>
      <c r="L160" s="131"/>
      <c r="M160" s="131"/>
      <c r="N160" s="131"/>
      <c r="O160" s="131"/>
      <c r="P160" s="131"/>
      <c r="Q160" s="134"/>
      <c r="R160" s="98"/>
      <c r="S160" s="100"/>
      <c r="T160" s="100"/>
      <c r="U160" s="100"/>
      <c r="V160" s="100"/>
      <c r="W160" s="100"/>
      <c r="X160" s="101"/>
      <c r="Y160" s="36">
        <f t="shared" si="12"/>
        <v>0</v>
      </c>
      <c r="Z160" s="36">
        <f t="shared" si="13"/>
        <v>0</v>
      </c>
      <c r="AA160" s="36">
        <f>IF(COUNTA(F160)=1,IF(COUNTA(#REF!)+COUNTA(E160)+COUNTA(G160)+COUNTA(H160)+COUNTA(K160)+COUNTA(O160:Q160)=8,1,0),IF(COUNTA(A160)=1,1,0))</f>
        <v>0</v>
      </c>
      <c r="AB160" s="108">
        <f t="shared" si="14"/>
        <v>0</v>
      </c>
      <c r="AC160" s="36">
        <f t="shared" si="15"/>
        <v>0</v>
      </c>
      <c r="AD160" s="36">
        <f t="shared" si="16"/>
        <v>0</v>
      </c>
    </row>
    <row r="161" spans="1:30" x14ac:dyDescent="0.25">
      <c r="A161" s="85"/>
      <c r="B161" s="96"/>
      <c r="C161" s="96"/>
      <c r="D161" s="96"/>
      <c r="E161" s="122"/>
      <c r="F161" s="98"/>
      <c r="G161" s="100"/>
      <c r="H161" s="101"/>
      <c r="I161" s="126"/>
      <c r="J161" s="124"/>
      <c r="K161" s="129"/>
      <c r="L161" s="131"/>
      <c r="M161" s="131"/>
      <c r="N161" s="131"/>
      <c r="O161" s="131"/>
      <c r="P161" s="131"/>
      <c r="Q161" s="134"/>
      <c r="R161" s="98"/>
      <c r="S161" s="100"/>
      <c r="T161" s="100"/>
      <c r="U161" s="100"/>
      <c r="V161" s="100"/>
      <c r="W161" s="100"/>
      <c r="X161" s="101"/>
      <c r="Y161" s="36">
        <f t="shared" si="12"/>
        <v>0</v>
      </c>
      <c r="Z161" s="36">
        <f t="shared" si="13"/>
        <v>0</v>
      </c>
      <c r="AA161" s="36">
        <f>IF(COUNTA(F161)=1,IF(COUNTA(#REF!)+COUNTA(E161)+COUNTA(G161)+COUNTA(H161)+COUNTA(K161)+COUNTA(O161:Q161)=8,1,0),IF(COUNTA(A161)=1,1,0))</f>
        <v>0</v>
      </c>
      <c r="AB161" s="108">
        <f t="shared" si="14"/>
        <v>0</v>
      </c>
      <c r="AC161" s="36">
        <f t="shared" si="15"/>
        <v>0</v>
      </c>
      <c r="AD161" s="36">
        <f t="shared" si="16"/>
        <v>0</v>
      </c>
    </row>
    <row r="162" spans="1:30" x14ac:dyDescent="0.25">
      <c r="A162" s="85"/>
      <c r="B162" s="96"/>
      <c r="C162" s="96"/>
      <c r="D162" s="96"/>
      <c r="E162" s="122"/>
      <c r="F162" s="98"/>
      <c r="G162" s="100"/>
      <c r="H162" s="101"/>
      <c r="I162" s="126"/>
      <c r="J162" s="124"/>
      <c r="K162" s="129"/>
      <c r="L162" s="131"/>
      <c r="M162" s="131"/>
      <c r="N162" s="131"/>
      <c r="O162" s="131"/>
      <c r="P162" s="131"/>
      <c r="Q162" s="134"/>
      <c r="R162" s="98"/>
      <c r="S162" s="100"/>
      <c r="T162" s="100"/>
      <c r="U162" s="100"/>
      <c r="V162" s="100"/>
      <c r="W162" s="100"/>
      <c r="X162" s="101"/>
      <c r="Y162" s="36">
        <f t="shared" si="12"/>
        <v>0</v>
      </c>
      <c r="Z162" s="36">
        <f t="shared" si="13"/>
        <v>0</v>
      </c>
      <c r="AA162" s="36">
        <f>IF(COUNTA(F162)=1,IF(COUNTA(#REF!)+COUNTA(E162)+COUNTA(G162)+COUNTA(H162)+COUNTA(K162)+COUNTA(O162:Q162)=8,1,0),IF(COUNTA(A162)=1,1,0))</f>
        <v>0</v>
      </c>
      <c r="AB162" s="108">
        <f t="shared" si="14"/>
        <v>0</v>
      </c>
      <c r="AC162" s="36">
        <f t="shared" si="15"/>
        <v>0</v>
      </c>
      <c r="AD162" s="36">
        <f t="shared" si="16"/>
        <v>0</v>
      </c>
    </row>
    <row r="163" spans="1:30" x14ac:dyDescent="0.25">
      <c r="A163" s="85"/>
      <c r="B163" s="96"/>
      <c r="C163" s="96"/>
      <c r="D163" s="96"/>
      <c r="E163" s="122"/>
      <c r="F163" s="98"/>
      <c r="G163" s="100"/>
      <c r="H163" s="101"/>
      <c r="I163" s="126"/>
      <c r="J163" s="124"/>
      <c r="K163" s="129"/>
      <c r="L163" s="131"/>
      <c r="M163" s="131"/>
      <c r="N163" s="131"/>
      <c r="O163" s="131"/>
      <c r="P163" s="131"/>
      <c r="Q163" s="134"/>
      <c r="R163" s="98"/>
      <c r="S163" s="100"/>
      <c r="T163" s="100"/>
      <c r="U163" s="100"/>
      <c r="V163" s="100"/>
      <c r="W163" s="100"/>
      <c r="X163" s="101"/>
      <c r="Y163" s="36">
        <f t="shared" si="12"/>
        <v>0</v>
      </c>
      <c r="Z163" s="36">
        <f t="shared" si="13"/>
        <v>0</v>
      </c>
      <c r="AA163" s="36">
        <f>IF(COUNTA(F163)=1,IF(COUNTA(#REF!)+COUNTA(E163)+COUNTA(G163)+COUNTA(H163)+COUNTA(K163)+COUNTA(O163:Q163)=8,1,0),IF(COUNTA(A163)=1,1,0))</f>
        <v>0</v>
      </c>
      <c r="AB163" s="108">
        <f t="shared" si="14"/>
        <v>0</v>
      </c>
      <c r="AC163" s="36">
        <f t="shared" si="15"/>
        <v>0</v>
      </c>
      <c r="AD163" s="36">
        <f t="shared" si="16"/>
        <v>0</v>
      </c>
    </row>
    <row r="164" spans="1:30" x14ac:dyDescent="0.25">
      <c r="A164" s="85"/>
      <c r="B164" s="96"/>
      <c r="C164" s="96"/>
      <c r="D164" s="96"/>
      <c r="E164" s="122"/>
      <c r="F164" s="98"/>
      <c r="G164" s="100"/>
      <c r="H164" s="101"/>
      <c r="I164" s="126"/>
      <c r="J164" s="124"/>
      <c r="K164" s="129"/>
      <c r="L164" s="131"/>
      <c r="M164" s="131"/>
      <c r="N164" s="131"/>
      <c r="O164" s="131"/>
      <c r="P164" s="131"/>
      <c r="Q164" s="134"/>
      <c r="R164" s="98"/>
      <c r="S164" s="100"/>
      <c r="T164" s="100"/>
      <c r="U164" s="100"/>
      <c r="V164" s="100"/>
      <c r="W164" s="100"/>
      <c r="X164" s="101"/>
      <c r="Y164" s="36">
        <f t="shared" si="12"/>
        <v>0</v>
      </c>
      <c r="Z164" s="36">
        <f t="shared" si="13"/>
        <v>0</v>
      </c>
      <c r="AA164" s="36">
        <f>IF(COUNTA(F164)=1,IF(COUNTA(#REF!)+COUNTA(E164)+COUNTA(G164)+COUNTA(H164)+COUNTA(K164)+COUNTA(O164:Q164)=8,1,0),IF(COUNTA(A164)=1,1,0))</f>
        <v>0</v>
      </c>
      <c r="AB164" s="108">
        <f t="shared" si="14"/>
        <v>0</v>
      </c>
      <c r="AC164" s="36">
        <f t="shared" si="15"/>
        <v>0</v>
      </c>
      <c r="AD164" s="36">
        <f t="shared" si="16"/>
        <v>0</v>
      </c>
    </row>
    <row r="165" spans="1:30" x14ac:dyDescent="0.25">
      <c r="A165" s="85"/>
      <c r="B165" s="96"/>
      <c r="C165" s="96"/>
      <c r="D165" s="96"/>
      <c r="E165" s="122"/>
      <c r="F165" s="98"/>
      <c r="G165" s="100"/>
      <c r="H165" s="101"/>
      <c r="I165" s="126"/>
      <c r="J165" s="124"/>
      <c r="K165" s="129"/>
      <c r="L165" s="131"/>
      <c r="M165" s="131"/>
      <c r="N165" s="131"/>
      <c r="O165" s="131"/>
      <c r="P165" s="131"/>
      <c r="Q165" s="134"/>
      <c r="R165" s="98"/>
      <c r="S165" s="100"/>
      <c r="T165" s="100"/>
      <c r="U165" s="100"/>
      <c r="V165" s="100"/>
      <c r="W165" s="100"/>
      <c r="X165" s="101"/>
      <c r="Y165" s="36">
        <f t="shared" si="12"/>
        <v>0</v>
      </c>
      <c r="Z165" s="36">
        <f t="shared" si="13"/>
        <v>0</v>
      </c>
      <c r="AA165" s="36">
        <f>IF(COUNTA(F165)=1,IF(COUNTA(#REF!)+COUNTA(E165)+COUNTA(G165)+COUNTA(H165)+COUNTA(K165)+COUNTA(O165:Q165)=8,1,0),IF(COUNTA(A165)=1,1,0))</f>
        <v>0</v>
      </c>
      <c r="AB165" s="108">
        <f t="shared" si="14"/>
        <v>0</v>
      </c>
      <c r="AC165" s="36">
        <f t="shared" si="15"/>
        <v>0</v>
      </c>
      <c r="AD165" s="36">
        <f t="shared" si="16"/>
        <v>0</v>
      </c>
    </row>
    <row r="166" spans="1:30" x14ac:dyDescent="0.25">
      <c r="A166" s="85"/>
      <c r="B166" s="96"/>
      <c r="C166" s="96"/>
      <c r="D166" s="96"/>
      <c r="E166" s="122"/>
      <c r="F166" s="98"/>
      <c r="G166" s="100"/>
      <c r="H166" s="101"/>
      <c r="I166" s="126"/>
      <c r="J166" s="124"/>
      <c r="K166" s="129"/>
      <c r="L166" s="131"/>
      <c r="M166" s="131"/>
      <c r="N166" s="131"/>
      <c r="O166" s="131"/>
      <c r="P166" s="131"/>
      <c r="Q166" s="134"/>
      <c r="R166" s="98"/>
      <c r="S166" s="100"/>
      <c r="T166" s="100"/>
      <c r="U166" s="100"/>
      <c r="V166" s="100"/>
      <c r="W166" s="100"/>
      <c r="X166" s="101"/>
      <c r="Y166" s="36">
        <f t="shared" si="12"/>
        <v>0</v>
      </c>
      <c r="Z166" s="36">
        <f t="shared" si="13"/>
        <v>0</v>
      </c>
      <c r="AA166" s="36">
        <f>IF(COUNTA(F166)=1,IF(COUNTA(#REF!)+COUNTA(E166)+COUNTA(G166)+COUNTA(H166)+COUNTA(K166)+COUNTA(O166:Q166)=8,1,0),IF(COUNTA(A166)=1,1,0))</f>
        <v>0</v>
      </c>
      <c r="AB166" s="108">
        <f t="shared" si="14"/>
        <v>0</v>
      </c>
      <c r="AC166" s="36">
        <f t="shared" si="15"/>
        <v>0</v>
      </c>
      <c r="AD166" s="36">
        <f t="shared" si="16"/>
        <v>0</v>
      </c>
    </row>
    <row r="167" spans="1:30" x14ac:dyDescent="0.25">
      <c r="A167" s="85"/>
      <c r="B167" s="96"/>
      <c r="C167" s="96"/>
      <c r="D167" s="96"/>
      <c r="E167" s="122"/>
      <c r="F167" s="98"/>
      <c r="G167" s="100"/>
      <c r="H167" s="101"/>
      <c r="I167" s="126"/>
      <c r="J167" s="124"/>
      <c r="K167" s="129"/>
      <c r="L167" s="131"/>
      <c r="M167" s="131"/>
      <c r="N167" s="131"/>
      <c r="O167" s="131"/>
      <c r="P167" s="131"/>
      <c r="Q167" s="134"/>
      <c r="R167" s="98"/>
      <c r="S167" s="100"/>
      <c r="T167" s="100"/>
      <c r="U167" s="100"/>
      <c r="V167" s="100"/>
      <c r="W167" s="100"/>
      <c r="X167" s="101"/>
      <c r="Y167" s="36">
        <f t="shared" si="12"/>
        <v>0</v>
      </c>
      <c r="Z167" s="36">
        <f t="shared" si="13"/>
        <v>0</v>
      </c>
      <c r="AA167" s="36">
        <f>IF(COUNTA(F167)=1,IF(COUNTA(#REF!)+COUNTA(E167)+COUNTA(G167)+COUNTA(H167)+COUNTA(K167)+COUNTA(O167:Q167)=8,1,0),IF(COUNTA(A167)=1,1,0))</f>
        <v>0</v>
      </c>
      <c r="AB167" s="108">
        <f t="shared" si="14"/>
        <v>0</v>
      </c>
      <c r="AC167" s="36">
        <f t="shared" si="15"/>
        <v>0</v>
      </c>
      <c r="AD167" s="36">
        <f t="shared" si="16"/>
        <v>0</v>
      </c>
    </row>
    <row r="168" spans="1:30" x14ac:dyDescent="0.25">
      <c r="A168" s="85"/>
      <c r="B168" s="96"/>
      <c r="C168" s="96"/>
      <c r="D168" s="96"/>
      <c r="E168" s="122"/>
      <c r="F168" s="98"/>
      <c r="G168" s="100"/>
      <c r="H168" s="101"/>
      <c r="I168" s="126"/>
      <c r="J168" s="124"/>
      <c r="K168" s="129"/>
      <c r="L168" s="131"/>
      <c r="M168" s="131"/>
      <c r="N168" s="131"/>
      <c r="O168" s="131"/>
      <c r="P168" s="131"/>
      <c r="Q168" s="134"/>
      <c r="R168" s="98"/>
      <c r="S168" s="100"/>
      <c r="T168" s="100"/>
      <c r="U168" s="100"/>
      <c r="V168" s="100"/>
      <c r="W168" s="100"/>
      <c r="X168" s="101"/>
      <c r="Y168" s="36">
        <f t="shared" si="12"/>
        <v>0</v>
      </c>
      <c r="Z168" s="36">
        <f t="shared" si="13"/>
        <v>0</v>
      </c>
      <c r="AA168" s="36">
        <f>IF(COUNTA(F168)=1,IF(COUNTA(#REF!)+COUNTA(E168)+COUNTA(G168)+COUNTA(H168)+COUNTA(K168)+COUNTA(O168:Q168)=8,1,0),IF(COUNTA(A168)=1,1,0))</f>
        <v>0</v>
      </c>
      <c r="AB168" s="108">
        <f t="shared" si="14"/>
        <v>0</v>
      </c>
      <c r="AC168" s="36">
        <f t="shared" si="15"/>
        <v>0</v>
      </c>
      <c r="AD168" s="36">
        <f t="shared" si="16"/>
        <v>0</v>
      </c>
    </row>
    <row r="169" spans="1:30" x14ac:dyDescent="0.25">
      <c r="A169" s="85"/>
      <c r="B169" s="96"/>
      <c r="C169" s="96"/>
      <c r="D169" s="96"/>
      <c r="E169" s="122"/>
      <c r="F169" s="98"/>
      <c r="G169" s="100"/>
      <c r="H169" s="101"/>
      <c r="I169" s="126"/>
      <c r="J169" s="124"/>
      <c r="K169" s="129"/>
      <c r="L169" s="131"/>
      <c r="M169" s="131"/>
      <c r="N169" s="131"/>
      <c r="O169" s="131"/>
      <c r="P169" s="131"/>
      <c r="Q169" s="134"/>
      <c r="R169" s="98"/>
      <c r="S169" s="100"/>
      <c r="T169" s="100"/>
      <c r="U169" s="100"/>
      <c r="V169" s="100"/>
      <c r="W169" s="100"/>
      <c r="X169" s="101"/>
      <c r="Y169" s="36">
        <f t="shared" si="12"/>
        <v>0</v>
      </c>
      <c r="Z169" s="36">
        <f t="shared" si="13"/>
        <v>0</v>
      </c>
      <c r="AA169" s="36">
        <f>IF(COUNTA(F169)=1,IF(COUNTA(#REF!)+COUNTA(E169)+COUNTA(G169)+COUNTA(H169)+COUNTA(K169)+COUNTA(O169:Q169)=8,1,0),IF(COUNTA(A169)=1,1,0))</f>
        <v>0</v>
      </c>
      <c r="AB169" s="108">
        <f t="shared" si="14"/>
        <v>0</v>
      </c>
      <c r="AC169" s="36">
        <f t="shared" si="15"/>
        <v>0</v>
      </c>
      <c r="AD169" s="36">
        <f t="shared" si="16"/>
        <v>0</v>
      </c>
    </row>
    <row r="170" spans="1:30" x14ac:dyDescent="0.25">
      <c r="A170" s="85"/>
      <c r="B170" s="96"/>
      <c r="C170" s="96"/>
      <c r="D170" s="96"/>
      <c r="E170" s="122"/>
      <c r="F170" s="98"/>
      <c r="G170" s="100"/>
      <c r="H170" s="101"/>
      <c r="I170" s="126"/>
      <c r="J170" s="124"/>
      <c r="K170" s="129"/>
      <c r="L170" s="131"/>
      <c r="M170" s="131"/>
      <c r="N170" s="131"/>
      <c r="O170" s="131"/>
      <c r="P170" s="131"/>
      <c r="Q170" s="134"/>
      <c r="R170" s="98"/>
      <c r="S170" s="100"/>
      <c r="T170" s="100"/>
      <c r="U170" s="100"/>
      <c r="V170" s="100"/>
      <c r="W170" s="100"/>
      <c r="X170" s="101"/>
      <c r="Y170" s="36">
        <f t="shared" si="12"/>
        <v>0</v>
      </c>
      <c r="Z170" s="36">
        <f t="shared" si="13"/>
        <v>0</v>
      </c>
      <c r="AA170" s="36">
        <f>IF(COUNTA(F170)=1,IF(COUNTA(#REF!)+COUNTA(E170)+COUNTA(G170)+COUNTA(H170)+COUNTA(K170)+COUNTA(O170:Q170)=8,1,0),IF(COUNTA(A170)=1,1,0))</f>
        <v>0</v>
      </c>
      <c r="AB170" s="108">
        <f t="shared" si="14"/>
        <v>0</v>
      </c>
      <c r="AC170" s="36">
        <f t="shared" si="15"/>
        <v>0</v>
      </c>
      <c r="AD170" s="36">
        <f t="shared" si="16"/>
        <v>0</v>
      </c>
    </row>
    <row r="171" spans="1:30" x14ac:dyDescent="0.25">
      <c r="A171" s="85"/>
      <c r="B171" s="96"/>
      <c r="C171" s="96"/>
      <c r="D171" s="96"/>
      <c r="E171" s="122"/>
      <c r="F171" s="98"/>
      <c r="G171" s="100"/>
      <c r="H171" s="101"/>
      <c r="I171" s="126"/>
      <c r="J171" s="124"/>
      <c r="K171" s="129"/>
      <c r="L171" s="131"/>
      <c r="M171" s="131"/>
      <c r="N171" s="131"/>
      <c r="O171" s="131"/>
      <c r="P171" s="131"/>
      <c r="Q171" s="134"/>
      <c r="R171" s="98"/>
      <c r="S171" s="100"/>
      <c r="T171" s="100"/>
      <c r="U171" s="100"/>
      <c r="V171" s="100"/>
      <c r="W171" s="100"/>
      <c r="X171" s="101"/>
      <c r="Y171" s="36">
        <f t="shared" si="12"/>
        <v>0</v>
      </c>
      <c r="Z171" s="36">
        <f t="shared" si="13"/>
        <v>0</v>
      </c>
      <c r="AA171" s="36">
        <f>IF(COUNTA(F171)=1,IF(COUNTA(#REF!)+COUNTA(E171)+COUNTA(G171)+COUNTA(H171)+COUNTA(K171)+COUNTA(O171:Q171)=8,1,0),IF(COUNTA(A171)=1,1,0))</f>
        <v>0</v>
      </c>
      <c r="AB171" s="108">
        <f t="shared" si="14"/>
        <v>0</v>
      </c>
      <c r="AC171" s="36">
        <f t="shared" si="15"/>
        <v>0</v>
      </c>
      <c r="AD171" s="36">
        <f t="shared" si="16"/>
        <v>0</v>
      </c>
    </row>
    <row r="172" spans="1:30" x14ac:dyDescent="0.25">
      <c r="A172" s="85"/>
      <c r="B172" s="96"/>
      <c r="C172" s="96"/>
      <c r="D172" s="96"/>
      <c r="E172" s="122"/>
      <c r="F172" s="98"/>
      <c r="G172" s="100"/>
      <c r="H172" s="101"/>
      <c r="I172" s="126"/>
      <c r="J172" s="124"/>
      <c r="K172" s="129"/>
      <c r="L172" s="131"/>
      <c r="M172" s="131"/>
      <c r="N172" s="131"/>
      <c r="O172" s="131"/>
      <c r="P172" s="131"/>
      <c r="Q172" s="134"/>
      <c r="R172" s="98"/>
      <c r="S172" s="100"/>
      <c r="T172" s="100"/>
      <c r="U172" s="100"/>
      <c r="V172" s="100"/>
      <c r="W172" s="100"/>
      <c r="X172" s="101"/>
      <c r="Y172" s="36">
        <f t="shared" si="12"/>
        <v>0</v>
      </c>
      <c r="Z172" s="36">
        <f t="shared" si="13"/>
        <v>0</v>
      </c>
      <c r="AA172" s="36">
        <f>IF(COUNTA(F172)=1,IF(COUNTA(#REF!)+COUNTA(E172)+COUNTA(G172)+COUNTA(H172)+COUNTA(K172)+COUNTA(O172:Q172)=8,1,0),IF(COUNTA(A172)=1,1,0))</f>
        <v>0</v>
      </c>
      <c r="AB172" s="108">
        <f t="shared" si="14"/>
        <v>0</v>
      </c>
      <c r="AC172" s="36">
        <f t="shared" si="15"/>
        <v>0</v>
      </c>
      <c r="AD172" s="36">
        <f t="shared" si="16"/>
        <v>0</v>
      </c>
    </row>
    <row r="173" spans="1:30" x14ac:dyDescent="0.25">
      <c r="A173" s="85"/>
      <c r="B173" s="96"/>
      <c r="C173" s="96"/>
      <c r="D173" s="96"/>
      <c r="E173" s="122"/>
      <c r="F173" s="98"/>
      <c r="G173" s="100"/>
      <c r="H173" s="101"/>
      <c r="I173" s="126"/>
      <c r="J173" s="124"/>
      <c r="K173" s="129"/>
      <c r="L173" s="131"/>
      <c r="M173" s="131"/>
      <c r="N173" s="131"/>
      <c r="O173" s="131"/>
      <c r="P173" s="131"/>
      <c r="Q173" s="134"/>
      <c r="R173" s="98"/>
      <c r="S173" s="100"/>
      <c r="T173" s="100"/>
      <c r="U173" s="100"/>
      <c r="V173" s="100"/>
      <c r="W173" s="100"/>
      <c r="X173" s="101"/>
      <c r="Y173" s="36">
        <f t="shared" si="12"/>
        <v>0</v>
      </c>
      <c r="Z173" s="36">
        <f t="shared" si="13"/>
        <v>0</v>
      </c>
      <c r="AA173" s="36">
        <f>IF(COUNTA(F173)=1,IF(COUNTA(#REF!)+COUNTA(E173)+COUNTA(G173)+COUNTA(H173)+COUNTA(K173)+COUNTA(O173:Q173)=8,1,0),IF(COUNTA(A173)=1,1,0))</f>
        <v>0</v>
      </c>
      <c r="AB173" s="108">
        <f t="shared" si="14"/>
        <v>0</v>
      </c>
      <c r="AC173" s="36">
        <f t="shared" si="15"/>
        <v>0</v>
      </c>
      <c r="AD173" s="36">
        <f t="shared" si="16"/>
        <v>0</v>
      </c>
    </row>
    <row r="174" spans="1:30" x14ac:dyDescent="0.25">
      <c r="A174" s="85"/>
      <c r="B174" s="96"/>
      <c r="C174" s="96"/>
      <c r="D174" s="96"/>
      <c r="E174" s="122"/>
      <c r="F174" s="98"/>
      <c r="G174" s="100"/>
      <c r="H174" s="101"/>
      <c r="I174" s="126"/>
      <c r="J174" s="124"/>
      <c r="K174" s="129"/>
      <c r="L174" s="131"/>
      <c r="M174" s="131"/>
      <c r="N174" s="131"/>
      <c r="O174" s="131"/>
      <c r="P174" s="131"/>
      <c r="Q174" s="134"/>
      <c r="R174" s="98"/>
      <c r="S174" s="100"/>
      <c r="T174" s="100"/>
      <c r="U174" s="100"/>
      <c r="V174" s="100"/>
      <c r="W174" s="100"/>
      <c r="X174" s="101"/>
      <c r="Y174" s="36">
        <f t="shared" si="12"/>
        <v>0</v>
      </c>
      <c r="Z174" s="36">
        <f t="shared" si="13"/>
        <v>0</v>
      </c>
      <c r="AA174" s="36">
        <f>IF(COUNTA(F174)=1,IF(COUNTA(#REF!)+COUNTA(E174)+COUNTA(G174)+COUNTA(H174)+COUNTA(K174)+COUNTA(O174:Q174)=8,1,0),IF(COUNTA(A174)=1,1,0))</f>
        <v>0</v>
      </c>
      <c r="AB174" s="108">
        <f t="shared" si="14"/>
        <v>0</v>
      </c>
      <c r="AC174" s="36">
        <f t="shared" si="15"/>
        <v>0</v>
      </c>
      <c r="AD174" s="36">
        <f t="shared" si="16"/>
        <v>0</v>
      </c>
    </row>
    <row r="175" spans="1:30" x14ac:dyDescent="0.25">
      <c r="A175" s="85"/>
      <c r="B175" s="96"/>
      <c r="C175" s="96"/>
      <c r="D175" s="96"/>
      <c r="E175" s="122"/>
      <c r="F175" s="98"/>
      <c r="G175" s="100"/>
      <c r="H175" s="101"/>
      <c r="I175" s="126"/>
      <c r="J175" s="124"/>
      <c r="K175" s="129"/>
      <c r="L175" s="131"/>
      <c r="M175" s="131"/>
      <c r="N175" s="131"/>
      <c r="O175" s="131"/>
      <c r="P175" s="131"/>
      <c r="Q175" s="134"/>
      <c r="R175" s="98"/>
      <c r="S175" s="100"/>
      <c r="T175" s="100"/>
      <c r="U175" s="100"/>
      <c r="V175" s="100"/>
      <c r="W175" s="100"/>
      <c r="X175" s="101"/>
      <c r="Y175" s="36">
        <f t="shared" si="12"/>
        <v>0</v>
      </c>
      <c r="Z175" s="36">
        <f t="shared" si="13"/>
        <v>0</v>
      </c>
      <c r="AA175" s="36">
        <f>IF(COUNTA(F175)=1,IF(COUNTA(#REF!)+COUNTA(E175)+COUNTA(G175)+COUNTA(H175)+COUNTA(K175)+COUNTA(O175:Q175)=8,1,0),IF(COUNTA(A175)=1,1,0))</f>
        <v>0</v>
      </c>
      <c r="AB175" s="108">
        <f t="shared" si="14"/>
        <v>0</v>
      </c>
      <c r="AC175" s="36">
        <f t="shared" si="15"/>
        <v>0</v>
      </c>
      <c r="AD175" s="36">
        <f t="shared" si="16"/>
        <v>0</v>
      </c>
    </row>
    <row r="176" spans="1:30" x14ac:dyDescent="0.25">
      <c r="A176" s="85"/>
      <c r="B176" s="96"/>
      <c r="C176" s="96"/>
      <c r="D176" s="96"/>
      <c r="E176" s="122"/>
      <c r="F176" s="98"/>
      <c r="G176" s="100"/>
      <c r="H176" s="101"/>
      <c r="I176" s="126"/>
      <c r="J176" s="124"/>
      <c r="K176" s="129"/>
      <c r="L176" s="131"/>
      <c r="M176" s="131"/>
      <c r="N176" s="131"/>
      <c r="O176" s="131"/>
      <c r="P176" s="131"/>
      <c r="Q176" s="134"/>
      <c r="R176" s="98"/>
      <c r="S176" s="100"/>
      <c r="T176" s="100"/>
      <c r="U176" s="100"/>
      <c r="V176" s="100"/>
      <c r="W176" s="100"/>
      <c r="X176" s="101"/>
      <c r="Y176" s="36">
        <f t="shared" si="12"/>
        <v>0</v>
      </c>
      <c r="Z176" s="36">
        <f t="shared" si="13"/>
        <v>0</v>
      </c>
      <c r="AA176" s="36">
        <f>IF(COUNTA(F176)=1,IF(COUNTA(#REF!)+COUNTA(E176)+COUNTA(G176)+COUNTA(H176)+COUNTA(K176)+COUNTA(O176:Q176)=8,1,0),IF(COUNTA(A176)=1,1,0))</f>
        <v>0</v>
      </c>
      <c r="AB176" s="108">
        <f t="shared" si="14"/>
        <v>0</v>
      </c>
      <c r="AC176" s="36">
        <f t="shared" si="15"/>
        <v>0</v>
      </c>
      <c r="AD176" s="36">
        <f t="shared" si="16"/>
        <v>0</v>
      </c>
    </row>
    <row r="177" spans="1:30" x14ac:dyDescent="0.25">
      <c r="A177" s="85"/>
      <c r="B177" s="96"/>
      <c r="C177" s="96"/>
      <c r="D177" s="96"/>
      <c r="E177" s="122"/>
      <c r="F177" s="98"/>
      <c r="G177" s="100"/>
      <c r="H177" s="101"/>
      <c r="I177" s="126"/>
      <c r="J177" s="124"/>
      <c r="K177" s="129"/>
      <c r="L177" s="131"/>
      <c r="M177" s="131"/>
      <c r="N177" s="131"/>
      <c r="O177" s="131"/>
      <c r="P177" s="131"/>
      <c r="Q177" s="134"/>
      <c r="R177" s="98"/>
      <c r="S177" s="100"/>
      <c r="T177" s="100"/>
      <c r="U177" s="100"/>
      <c r="V177" s="100"/>
      <c r="W177" s="100"/>
      <c r="X177" s="101"/>
      <c r="Y177" s="36">
        <f t="shared" si="12"/>
        <v>0</v>
      </c>
      <c r="Z177" s="36">
        <f t="shared" si="13"/>
        <v>0</v>
      </c>
      <c r="AA177" s="36">
        <f>IF(COUNTA(F177)=1,IF(COUNTA(#REF!)+COUNTA(E177)+COUNTA(G177)+COUNTA(H177)+COUNTA(K177)+COUNTA(O177:Q177)=8,1,0),IF(COUNTA(A177)=1,1,0))</f>
        <v>0</v>
      </c>
      <c r="AB177" s="108">
        <f t="shared" si="14"/>
        <v>0</v>
      </c>
      <c r="AC177" s="36">
        <f t="shared" si="15"/>
        <v>0</v>
      </c>
      <c r="AD177" s="36">
        <f t="shared" si="16"/>
        <v>0</v>
      </c>
    </row>
    <row r="178" spans="1:30" x14ac:dyDescent="0.25">
      <c r="A178" s="85"/>
      <c r="B178" s="96"/>
      <c r="C178" s="96"/>
      <c r="D178" s="96"/>
      <c r="E178" s="122"/>
      <c r="F178" s="98"/>
      <c r="G178" s="100"/>
      <c r="H178" s="101"/>
      <c r="I178" s="126"/>
      <c r="J178" s="124"/>
      <c r="K178" s="129"/>
      <c r="L178" s="131"/>
      <c r="M178" s="131"/>
      <c r="N178" s="131"/>
      <c r="O178" s="131"/>
      <c r="P178" s="131"/>
      <c r="Q178" s="134"/>
      <c r="R178" s="98"/>
      <c r="S178" s="100"/>
      <c r="T178" s="100"/>
      <c r="U178" s="100"/>
      <c r="V178" s="100"/>
      <c r="W178" s="100"/>
      <c r="X178" s="101"/>
      <c r="Y178" s="36">
        <f t="shared" si="12"/>
        <v>0</v>
      </c>
      <c r="Z178" s="36">
        <f t="shared" si="13"/>
        <v>0</v>
      </c>
      <c r="AA178" s="36">
        <f>IF(COUNTA(F178)=1,IF(COUNTA(#REF!)+COUNTA(E178)+COUNTA(G178)+COUNTA(H178)+COUNTA(K178)+COUNTA(O178:Q178)=8,1,0),IF(COUNTA(A178)=1,1,0))</f>
        <v>0</v>
      </c>
      <c r="AB178" s="108">
        <f t="shared" si="14"/>
        <v>0</v>
      </c>
      <c r="AC178" s="36">
        <f t="shared" si="15"/>
        <v>0</v>
      </c>
      <c r="AD178" s="36">
        <f t="shared" si="16"/>
        <v>0</v>
      </c>
    </row>
    <row r="179" spans="1:30" x14ac:dyDescent="0.25">
      <c r="A179" s="85"/>
      <c r="B179" s="96"/>
      <c r="C179" s="96"/>
      <c r="D179" s="96"/>
      <c r="E179" s="122"/>
      <c r="F179" s="98"/>
      <c r="G179" s="100"/>
      <c r="H179" s="101"/>
      <c r="I179" s="126"/>
      <c r="J179" s="124"/>
      <c r="K179" s="129"/>
      <c r="L179" s="131"/>
      <c r="M179" s="131"/>
      <c r="N179" s="131"/>
      <c r="O179" s="131"/>
      <c r="P179" s="131"/>
      <c r="Q179" s="134"/>
      <c r="R179" s="98"/>
      <c r="S179" s="100"/>
      <c r="T179" s="100"/>
      <c r="U179" s="100"/>
      <c r="V179" s="100"/>
      <c r="W179" s="100"/>
      <c r="X179" s="101"/>
      <c r="Y179" s="36">
        <f t="shared" si="12"/>
        <v>0</v>
      </c>
      <c r="Z179" s="36">
        <f t="shared" si="13"/>
        <v>0</v>
      </c>
      <c r="AA179" s="36">
        <f>IF(COUNTA(F179)=1,IF(COUNTA(#REF!)+COUNTA(E179)+COUNTA(G179)+COUNTA(H179)+COUNTA(K179)+COUNTA(O179:Q179)=8,1,0),IF(COUNTA(A179)=1,1,0))</f>
        <v>0</v>
      </c>
      <c r="AB179" s="108">
        <f t="shared" si="14"/>
        <v>0</v>
      </c>
      <c r="AC179" s="36">
        <f t="shared" si="15"/>
        <v>0</v>
      </c>
      <c r="AD179" s="36">
        <f t="shared" si="16"/>
        <v>0</v>
      </c>
    </row>
    <row r="180" spans="1:30" x14ac:dyDescent="0.25">
      <c r="A180" s="85"/>
      <c r="B180" s="96"/>
      <c r="C180" s="96"/>
      <c r="D180" s="96"/>
      <c r="E180" s="122"/>
      <c r="F180" s="98"/>
      <c r="G180" s="100"/>
      <c r="H180" s="101"/>
      <c r="I180" s="126"/>
      <c r="J180" s="124"/>
      <c r="K180" s="129"/>
      <c r="L180" s="131"/>
      <c r="M180" s="131"/>
      <c r="N180" s="131"/>
      <c r="O180" s="131"/>
      <c r="P180" s="131"/>
      <c r="Q180" s="134"/>
      <c r="R180" s="98"/>
      <c r="S180" s="100"/>
      <c r="T180" s="100"/>
      <c r="U180" s="100"/>
      <c r="V180" s="100"/>
      <c r="W180" s="100"/>
      <c r="X180" s="101"/>
      <c r="Y180" s="36">
        <f t="shared" si="12"/>
        <v>0</v>
      </c>
      <c r="Z180" s="36">
        <f t="shared" si="13"/>
        <v>0</v>
      </c>
      <c r="AA180" s="36">
        <f>IF(COUNTA(F180)=1,IF(COUNTA(#REF!)+COUNTA(E180)+COUNTA(G180)+COUNTA(H180)+COUNTA(K180)+COUNTA(O180:Q180)=8,1,0),IF(COUNTA(A180)=1,1,0))</f>
        <v>0</v>
      </c>
      <c r="AB180" s="108">
        <f t="shared" si="14"/>
        <v>0</v>
      </c>
      <c r="AC180" s="36">
        <f t="shared" si="15"/>
        <v>0</v>
      </c>
      <c r="AD180" s="36">
        <f t="shared" si="16"/>
        <v>0</v>
      </c>
    </row>
    <row r="181" spans="1:30" x14ac:dyDescent="0.25">
      <c r="A181" s="85"/>
      <c r="B181" s="96"/>
      <c r="C181" s="96"/>
      <c r="D181" s="96"/>
      <c r="E181" s="122"/>
      <c r="F181" s="98"/>
      <c r="G181" s="100"/>
      <c r="H181" s="101"/>
      <c r="I181" s="126"/>
      <c r="J181" s="124"/>
      <c r="K181" s="129"/>
      <c r="L181" s="131"/>
      <c r="M181" s="131"/>
      <c r="N181" s="131"/>
      <c r="O181" s="131"/>
      <c r="P181" s="131"/>
      <c r="Q181" s="134"/>
      <c r="R181" s="98"/>
      <c r="S181" s="100"/>
      <c r="T181" s="100"/>
      <c r="U181" s="100"/>
      <c r="V181" s="100"/>
      <c r="W181" s="100"/>
      <c r="X181" s="101"/>
      <c r="Y181" s="36">
        <f t="shared" si="12"/>
        <v>0</v>
      </c>
      <c r="Z181" s="36">
        <f t="shared" si="13"/>
        <v>0</v>
      </c>
      <c r="AA181" s="36">
        <f>IF(COUNTA(F181)=1,IF(COUNTA(#REF!)+COUNTA(E181)+COUNTA(G181)+COUNTA(H181)+COUNTA(K181)+COUNTA(O181:Q181)=8,1,0),IF(COUNTA(A181)=1,1,0))</f>
        <v>0</v>
      </c>
      <c r="AB181" s="108">
        <f t="shared" si="14"/>
        <v>0</v>
      </c>
      <c r="AC181" s="36">
        <f t="shared" si="15"/>
        <v>0</v>
      </c>
      <c r="AD181" s="36">
        <f t="shared" si="16"/>
        <v>0</v>
      </c>
    </row>
    <row r="182" spans="1:30" x14ac:dyDescent="0.25">
      <c r="A182" s="85"/>
      <c r="B182" s="96"/>
      <c r="C182" s="96"/>
      <c r="D182" s="96"/>
      <c r="E182" s="122"/>
      <c r="F182" s="98"/>
      <c r="G182" s="100"/>
      <c r="H182" s="101"/>
      <c r="I182" s="126"/>
      <c r="J182" s="124"/>
      <c r="K182" s="129"/>
      <c r="L182" s="131"/>
      <c r="M182" s="131"/>
      <c r="N182" s="131"/>
      <c r="O182" s="131"/>
      <c r="P182" s="131"/>
      <c r="Q182" s="134"/>
      <c r="R182" s="98"/>
      <c r="S182" s="100"/>
      <c r="T182" s="100"/>
      <c r="U182" s="100"/>
      <c r="V182" s="100"/>
      <c r="W182" s="100"/>
      <c r="X182" s="101"/>
      <c r="Y182" s="36">
        <f t="shared" si="12"/>
        <v>0</v>
      </c>
      <c r="Z182" s="36">
        <f t="shared" si="13"/>
        <v>0</v>
      </c>
      <c r="AA182" s="36">
        <f>IF(COUNTA(F182)=1,IF(COUNTA(#REF!)+COUNTA(E182)+COUNTA(G182)+COUNTA(H182)+COUNTA(K182)+COUNTA(O182:Q182)=8,1,0),IF(COUNTA(A182)=1,1,0))</f>
        <v>0</v>
      </c>
      <c r="AB182" s="108">
        <f t="shared" si="14"/>
        <v>0</v>
      </c>
      <c r="AC182" s="36">
        <f t="shared" si="15"/>
        <v>0</v>
      </c>
      <c r="AD182" s="36">
        <f t="shared" si="16"/>
        <v>0</v>
      </c>
    </row>
    <row r="183" spans="1:30" x14ac:dyDescent="0.25">
      <c r="A183" s="85"/>
      <c r="B183" s="96"/>
      <c r="C183" s="96"/>
      <c r="D183" s="96"/>
      <c r="E183" s="122"/>
      <c r="F183" s="98"/>
      <c r="G183" s="100"/>
      <c r="H183" s="101"/>
      <c r="I183" s="126"/>
      <c r="J183" s="124"/>
      <c r="K183" s="129"/>
      <c r="L183" s="131"/>
      <c r="M183" s="131"/>
      <c r="N183" s="131"/>
      <c r="O183" s="131"/>
      <c r="P183" s="131"/>
      <c r="Q183" s="134"/>
      <c r="R183" s="98"/>
      <c r="S183" s="100"/>
      <c r="T183" s="100"/>
      <c r="U183" s="100"/>
      <c r="V183" s="100"/>
      <c r="W183" s="100"/>
      <c r="X183" s="101"/>
      <c r="Y183" s="36">
        <f t="shared" si="12"/>
        <v>0</v>
      </c>
      <c r="Z183" s="36">
        <f t="shared" si="13"/>
        <v>0</v>
      </c>
      <c r="AA183" s="36">
        <f>IF(COUNTA(F183)=1,IF(COUNTA(#REF!)+COUNTA(E183)+COUNTA(G183)+COUNTA(H183)+COUNTA(K183)+COUNTA(O183:Q183)=8,1,0),IF(COUNTA(A183)=1,1,0))</f>
        <v>0</v>
      </c>
      <c r="AB183" s="108">
        <f t="shared" si="14"/>
        <v>0</v>
      </c>
      <c r="AC183" s="36">
        <f t="shared" si="15"/>
        <v>0</v>
      </c>
      <c r="AD183" s="36">
        <f t="shared" si="16"/>
        <v>0</v>
      </c>
    </row>
    <row r="184" spans="1:30" x14ac:dyDescent="0.25">
      <c r="A184" s="85"/>
      <c r="B184" s="96"/>
      <c r="C184" s="96"/>
      <c r="D184" s="96"/>
      <c r="E184" s="122"/>
      <c r="F184" s="98"/>
      <c r="G184" s="100"/>
      <c r="H184" s="101"/>
      <c r="I184" s="126"/>
      <c r="J184" s="124"/>
      <c r="K184" s="129"/>
      <c r="L184" s="131"/>
      <c r="M184" s="131"/>
      <c r="N184" s="131"/>
      <c r="O184" s="131"/>
      <c r="P184" s="131"/>
      <c r="Q184" s="134"/>
      <c r="R184" s="98"/>
      <c r="S184" s="100"/>
      <c r="T184" s="100"/>
      <c r="U184" s="100"/>
      <c r="V184" s="100"/>
      <c r="W184" s="100"/>
      <c r="X184" s="101"/>
      <c r="Y184" s="36">
        <f t="shared" si="12"/>
        <v>0</v>
      </c>
      <c r="Z184" s="36">
        <f t="shared" si="13"/>
        <v>0</v>
      </c>
      <c r="AA184" s="36">
        <f>IF(COUNTA(F184)=1,IF(COUNTA(#REF!)+COUNTA(E184)+COUNTA(G184)+COUNTA(H184)+COUNTA(K184)+COUNTA(O184:Q184)=8,1,0),IF(COUNTA(A184)=1,1,0))</f>
        <v>0</v>
      </c>
      <c r="AB184" s="108">
        <f t="shared" si="14"/>
        <v>0</v>
      </c>
      <c r="AC184" s="36">
        <f t="shared" si="15"/>
        <v>0</v>
      </c>
      <c r="AD184" s="36">
        <f t="shared" si="16"/>
        <v>0</v>
      </c>
    </row>
    <row r="185" spans="1:30" x14ac:dyDescent="0.25">
      <c r="A185" s="85"/>
      <c r="B185" s="96"/>
      <c r="C185" s="96"/>
      <c r="D185" s="96"/>
      <c r="E185" s="122"/>
      <c r="F185" s="98"/>
      <c r="G185" s="100"/>
      <c r="H185" s="101"/>
      <c r="I185" s="126"/>
      <c r="J185" s="124"/>
      <c r="K185" s="129"/>
      <c r="L185" s="131"/>
      <c r="M185" s="131"/>
      <c r="N185" s="131"/>
      <c r="O185" s="131"/>
      <c r="P185" s="131"/>
      <c r="Q185" s="134"/>
      <c r="R185" s="98"/>
      <c r="S185" s="100"/>
      <c r="T185" s="100"/>
      <c r="U185" s="100"/>
      <c r="V185" s="100"/>
      <c r="W185" s="100"/>
      <c r="X185" s="101"/>
      <c r="Y185" s="36">
        <f t="shared" si="12"/>
        <v>0</v>
      </c>
      <c r="Z185" s="36">
        <f t="shared" si="13"/>
        <v>0</v>
      </c>
      <c r="AA185" s="36">
        <f>IF(COUNTA(F185)=1,IF(COUNTA(#REF!)+COUNTA(E185)+COUNTA(G185)+COUNTA(H185)+COUNTA(K185)+COUNTA(O185:Q185)=8,1,0),IF(COUNTA(A185)=1,1,0))</f>
        <v>0</v>
      </c>
      <c r="AB185" s="108">
        <f t="shared" si="14"/>
        <v>0</v>
      </c>
      <c r="AC185" s="36">
        <f t="shared" si="15"/>
        <v>0</v>
      </c>
      <c r="AD185" s="36">
        <f t="shared" si="16"/>
        <v>0</v>
      </c>
    </row>
    <row r="186" spans="1:30" x14ac:dyDescent="0.25">
      <c r="A186" s="85"/>
      <c r="B186" s="96"/>
      <c r="C186" s="96"/>
      <c r="D186" s="96"/>
      <c r="E186" s="122"/>
      <c r="F186" s="98"/>
      <c r="G186" s="100"/>
      <c r="H186" s="101"/>
      <c r="I186" s="126"/>
      <c r="J186" s="124"/>
      <c r="K186" s="129"/>
      <c r="L186" s="131"/>
      <c r="M186" s="131"/>
      <c r="N186" s="131"/>
      <c r="O186" s="131"/>
      <c r="P186" s="131"/>
      <c r="Q186" s="134"/>
      <c r="R186" s="98"/>
      <c r="S186" s="100"/>
      <c r="T186" s="100"/>
      <c r="U186" s="100"/>
      <c r="V186" s="100"/>
      <c r="W186" s="100"/>
      <c r="X186" s="101"/>
      <c r="Y186" s="36">
        <f t="shared" si="12"/>
        <v>0</v>
      </c>
      <c r="Z186" s="36">
        <f t="shared" si="13"/>
        <v>0</v>
      </c>
      <c r="AA186" s="36">
        <f>IF(COUNTA(F186)=1,IF(COUNTA(#REF!)+COUNTA(E186)+COUNTA(G186)+COUNTA(H186)+COUNTA(K186)+COUNTA(O186:Q186)=8,1,0),IF(COUNTA(A186)=1,1,0))</f>
        <v>0</v>
      </c>
      <c r="AB186" s="108">
        <f t="shared" si="14"/>
        <v>0</v>
      </c>
      <c r="AC186" s="36">
        <f t="shared" si="15"/>
        <v>0</v>
      </c>
      <c r="AD186" s="36">
        <f t="shared" si="16"/>
        <v>0</v>
      </c>
    </row>
    <row r="187" spans="1:30" x14ac:dyDescent="0.25">
      <c r="A187" s="85"/>
      <c r="B187" s="96"/>
      <c r="C187" s="96"/>
      <c r="D187" s="96"/>
      <c r="E187" s="122"/>
      <c r="F187" s="98"/>
      <c r="G187" s="100"/>
      <c r="H187" s="101"/>
      <c r="I187" s="126"/>
      <c r="J187" s="124"/>
      <c r="K187" s="129"/>
      <c r="L187" s="131"/>
      <c r="M187" s="131"/>
      <c r="N187" s="131"/>
      <c r="O187" s="131"/>
      <c r="P187" s="131"/>
      <c r="Q187" s="134"/>
      <c r="R187" s="98"/>
      <c r="S187" s="100"/>
      <c r="T187" s="100"/>
      <c r="U187" s="100"/>
      <c r="V187" s="100"/>
      <c r="W187" s="100"/>
      <c r="X187" s="101"/>
      <c r="Y187" s="36">
        <f t="shared" si="12"/>
        <v>0</v>
      </c>
      <c r="Z187" s="36">
        <f t="shared" si="13"/>
        <v>0</v>
      </c>
      <c r="AA187" s="36">
        <f>IF(COUNTA(F187)=1,IF(COUNTA(#REF!)+COUNTA(E187)+COUNTA(G187)+COUNTA(H187)+COUNTA(K187)+COUNTA(O187:Q187)=8,1,0),IF(COUNTA(A187)=1,1,0))</f>
        <v>0</v>
      </c>
      <c r="AB187" s="108">
        <f t="shared" si="14"/>
        <v>0</v>
      </c>
      <c r="AC187" s="36">
        <f t="shared" si="15"/>
        <v>0</v>
      </c>
      <c r="AD187" s="36">
        <f t="shared" si="16"/>
        <v>0</v>
      </c>
    </row>
    <row r="188" spans="1:30" x14ac:dyDescent="0.25">
      <c r="A188" s="85"/>
      <c r="B188" s="96"/>
      <c r="C188" s="96"/>
      <c r="D188" s="96"/>
      <c r="E188" s="122"/>
      <c r="F188" s="98"/>
      <c r="G188" s="100"/>
      <c r="H188" s="101"/>
      <c r="I188" s="126"/>
      <c r="J188" s="124"/>
      <c r="K188" s="129"/>
      <c r="L188" s="131"/>
      <c r="M188" s="131"/>
      <c r="N188" s="131"/>
      <c r="O188" s="131"/>
      <c r="P188" s="131"/>
      <c r="Q188" s="134"/>
      <c r="R188" s="98"/>
      <c r="S188" s="100"/>
      <c r="T188" s="100"/>
      <c r="U188" s="100"/>
      <c r="V188" s="100"/>
      <c r="W188" s="100"/>
      <c r="X188" s="101"/>
      <c r="Y188" s="36">
        <f t="shared" si="12"/>
        <v>0</v>
      </c>
      <c r="Z188" s="36">
        <f t="shared" si="13"/>
        <v>0</v>
      </c>
      <c r="AA188" s="36">
        <f>IF(COUNTA(F188)=1,IF(COUNTA(#REF!)+COUNTA(E188)+COUNTA(G188)+COUNTA(H188)+COUNTA(K188)+COUNTA(O188:Q188)=8,1,0),IF(COUNTA(A188)=1,1,0))</f>
        <v>0</v>
      </c>
      <c r="AB188" s="108">
        <f t="shared" si="14"/>
        <v>0</v>
      </c>
      <c r="AC188" s="36">
        <f t="shared" si="15"/>
        <v>0</v>
      </c>
      <c r="AD188" s="36">
        <f t="shared" si="16"/>
        <v>0</v>
      </c>
    </row>
    <row r="189" spans="1:30" x14ac:dyDescent="0.25">
      <c r="A189" s="85"/>
      <c r="B189" s="96"/>
      <c r="C189" s="96"/>
      <c r="D189" s="96"/>
      <c r="E189" s="122"/>
      <c r="F189" s="98"/>
      <c r="G189" s="100"/>
      <c r="H189" s="101"/>
      <c r="I189" s="126"/>
      <c r="J189" s="124"/>
      <c r="K189" s="129"/>
      <c r="L189" s="131"/>
      <c r="M189" s="131"/>
      <c r="N189" s="131"/>
      <c r="O189" s="131"/>
      <c r="P189" s="131"/>
      <c r="Q189" s="134"/>
      <c r="R189" s="98"/>
      <c r="S189" s="100"/>
      <c r="T189" s="100"/>
      <c r="U189" s="100"/>
      <c r="V189" s="100"/>
      <c r="W189" s="100"/>
      <c r="X189" s="101"/>
      <c r="Y189" s="36">
        <f t="shared" si="12"/>
        <v>0</v>
      </c>
      <c r="Z189" s="36">
        <f t="shared" si="13"/>
        <v>0</v>
      </c>
      <c r="AA189" s="36">
        <f>IF(COUNTA(F189)=1,IF(COUNTA(#REF!)+COUNTA(E189)+COUNTA(G189)+COUNTA(H189)+COUNTA(K189)+COUNTA(O189:Q189)=8,1,0),IF(COUNTA(A189)=1,1,0))</f>
        <v>0</v>
      </c>
      <c r="AB189" s="108">
        <f t="shared" si="14"/>
        <v>0</v>
      </c>
      <c r="AC189" s="36">
        <f t="shared" si="15"/>
        <v>0</v>
      </c>
      <c r="AD189" s="36">
        <f t="shared" si="16"/>
        <v>0</v>
      </c>
    </row>
    <row r="190" spans="1:30" x14ac:dyDescent="0.25">
      <c r="A190" s="85"/>
      <c r="B190" s="96"/>
      <c r="C190" s="96"/>
      <c r="D190" s="96"/>
      <c r="E190" s="122"/>
      <c r="F190" s="98"/>
      <c r="G190" s="100"/>
      <c r="H190" s="101"/>
      <c r="I190" s="126"/>
      <c r="J190" s="124"/>
      <c r="K190" s="129"/>
      <c r="L190" s="131"/>
      <c r="M190" s="131"/>
      <c r="N190" s="131"/>
      <c r="O190" s="131"/>
      <c r="P190" s="131"/>
      <c r="Q190" s="134"/>
      <c r="R190" s="98"/>
      <c r="S190" s="100"/>
      <c r="T190" s="100"/>
      <c r="U190" s="100"/>
      <c r="V190" s="100"/>
      <c r="W190" s="100"/>
      <c r="X190" s="101"/>
      <c r="Y190" s="36">
        <f t="shared" si="12"/>
        <v>0</v>
      </c>
      <c r="Z190" s="36">
        <f t="shared" si="13"/>
        <v>0</v>
      </c>
      <c r="AA190" s="36">
        <f>IF(COUNTA(F190)=1,IF(COUNTA(#REF!)+COUNTA(E190)+COUNTA(G190)+COUNTA(H190)+COUNTA(K190)+COUNTA(O190:Q190)=8,1,0),IF(COUNTA(A190)=1,1,0))</f>
        <v>0</v>
      </c>
      <c r="AB190" s="108">
        <f t="shared" si="14"/>
        <v>0</v>
      </c>
      <c r="AC190" s="36">
        <f t="shared" si="15"/>
        <v>0</v>
      </c>
      <c r="AD190" s="36">
        <f t="shared" si="16"/>
        <v>0</v>
      </c>
    </row>
    <row r="191" spans="1:30" x14ac:dyDescent="0.25">
      <c r="A191" s="85"/>
      <c r="B191" s="96"/>
      <c r="C191" s="96"/>
      <c r="D191" s="96"/>
      <c r="E191" s="122"/>
      <c r="F191" s="98"/>
      <c r="G191" s="100"/>
      <c r="H191" s="101"/>
      <c r="I191" s="126"/>
      <c r="J191" s="124"/>
      <c r="K191" s="129"/>
      <c r="L191" s="131"/>
      <c r="M191" s="131"/>
      <c r="N191" s="131"/>
      <c r="O191" s="131"/>
      <c r="P191" s="131"/>
      <c r="Q191" s="134"/>
      <c r="R191" s="98"/>
      <c r="S191" s="100"/>
      <c r="T191" s="100"/>
      <c r="U191" s="100"/>
      <c r="V191" s="100"/>
      <c r="W191" s="100"/>
      <c r="X191" s="101"/>
      <c r="Y191" s="36">
        <f t="shared" si="12"/>
        <v>0</v>
      </c>
      <c r="Z191" s="36">
        <f t="shared" si="13"/>
        <v>0</v>
      </c>
      <c r="AA191" s="36">
        <f>IF(COUNTA(F191)=1,IF(COUNTA(#REF!)+COUNTA(E191)+COUNTA(G191)+COUNTA(H191)+COUNTA(K191)+COUNTA(O191:Q191)=8,1,0),IF(COUNTA(A191)=1,1,0))</f>
        <v>0</v>
      </c>
      <c r="AB191" s="108">
        <f t="shared" si="14"/>
        <v>0</v>
      </c>
      <c r="AC191" s="36">
        <f t="shared" si="15"/>
        <v>0</v>
      </c>
      <c r="AD191" s="36">
        <f t="shared" si="16"/>
        <v>0</v>
      </c>
    </row>
    <row r="192" spans="1:30" x14ac:dyDescent="0.25">
      <c r="A192" s="85"/>
      <c r="B192" s="96"/>
      <c r="C192" s="96"/>
      <c r="D192" s="96"/>
      <c r="E192" s="122"/>
      <c r="F192" s="98"/>
      <c r="G192" s="100"/>
      <c r="H192" s="101"/>
      <c r="I192" s="126"/>
      <c r="J192" s="124"/>
      <c r="K192" s="129"/>
      <c r="L192" s="131"/>
      <c r="M192" s="131"/>
      <c r="N192" s="131"/>
      <c r="O192" s="131"/>
      <c r="P192" s="131"/>
      <c r="Q192" s="134"/>
      <c r="R192" s="98"/>
      <c r="S192" s="100"/>
      <c r="T192" s="100"/>
      <c r="U192" s="100"/>
      <c r="V192" s="100"/>
      <c r="W192" s="100"/>
      <c r="X192" s="101"/>
      <c r="Y192" s="36">
        <f t="shared" si="12"/>
        <v>0</v>
      </c>
      <c r="Z192" s="36">
        <f t="shared" si="13"/>
        <v>0</v>
      </c>
      <c r="AA192" s="36">
        <f>IF(COUNTA(F192)=1,IF(COUNTA(#REF!)+COUNTA(E192)+COUNTA(G192)+COUNTA(H192)+COUNTA(K192)+COUNTA(O192:Q192)=8,1,0),IF(COUNTA(A192)=1,1,0))</f>
        <v>0</v>
      </c>
      <c r="AB192" s="108">
        <f t="shared" si="14"/>
        <v>0</v>
      </c>
      <c r="AC192" s="36">
        <f t="shared" si="15"/>
        <v>0</v>
      </c>
      <c r="AD192" s="36">
        <f t="shared" si="16"/>
        <v>0</v>
      </c>
    </row>
    <row r="193" spans="1:30" x14ac:dyDescent="0.25">
      <c r="A193" s="85"/>
      <c r="B193" s="96"/>
      <c r="C193" s="96"/>
      <c r="D193" s="96"/>
      <c r="E193" s="122"/>
      <c r="F193" s="98"/>
      <c r="G193" s="100"/>
      <c r="H193" s="101"/>
      <c r="I193" s="126"/>
      <c r="J193" s="124"/>
      <c r="K193" s="129"/>
      <c r="L193" s="131"/>
      <c r="M193" s="131"/>
      <c r="N193" s="131"/>
      <c r="O193" s="131"/>
      <c r="P193" s="131"/>
      <c r="Q193" s="134"/>
      <c r="R193" s="98"/>
      <c r="S193" s="100"/>
      <c r="T193" s="100"/>
      <c r="U193" s="100"/>
      <c r="V193" s="100"/>
      <c r="W193" s="100"/>
      <c r="X193" s="101"/>
      <c r="Y193" s="36">
        <f t="shared" si="12"/>
        <v>0</v>
      </c>
      <c r="Z193" s="36">
        <f t="shared" si="13"/>
        <v>0</v>
      </c>
      <c r="AA193" s="36">
        <f>IF(COUNTA(F193)=1,IF(COUNTA(#REF!)+COUNTA(E193)+COUNTA(G193)+COUNTA(H193)+COUNTA(K193)+COUNTA(O193:Q193)=8,1,0),IF(COUNTA(A193)=1,1,0))</f>
        <v>0</v>
      </c>
      <c r="AB193" s="108">
        <f t="shared" si="14"/>
        <v>0</v>
      </c>
      <c r="AC193" s="36">
        <f t="shared" si="15"/>
        <v>0</v>
      </c>
      <c r="AD193" s="36">
        <f t="shared" si="16"/>
        <v>0</v>
      </c>
    </row>
    <row r="194" spans="1:30" x14ac:dyDescent="0.25">
      <c r="A194" s="85"/>
      <c r="B194" s="96"/>
      <c r="C194" s="96"/>
      <c r="D194" s="96"/>
      <c r="E194" s="122"/>
      <c r="F194" s="98"/>
      <c r="G194" s="100"/>
      <c r="H194" s="101"/>
      <c r="I194" s="126"/>
      <c r="J194" s="124"/>
      <c r="K194" s="129"/>
      <c r="L194" s="131"/>
      <c r="M194" s="131"/>
      <c r="N194" s="131"/>
      <c r="O194" s="131"/>
      <c r="P194" s="131"/>
      <c r="Q194" s="134"/>
      <c r="R194" s="98"/>
      <c r="S194" s="100"/>
      <c r="T194" s="100"/>
      <c r="U194" s="100"/>
      <c r="V194" s="100"/>
      <c r="W194" s="100"/>
      <c r="X194" s="101"/>
      <c r="Y194" s="36">
        <f t="shared" si="12"/>
        <v>0</v>
      </c>
      <c r="Z194" s="36">
        <f t="shared" si="13"/>
        <v>0</v>
      </c>
      <c r="AA194" s="36">
        <f>IF(COUNTA(F194)=1,IF(COUNTA(#REF!)+COUNTA(E194)+COUNTA(G194)+COUNTA(H194)+COUNTA(K194)+COUNTA(O194:Q194)=8,1,0),IF(COUNTA(A194)=1,1,0))</f>
        <v>0</v>
      </c>
      <c r="AB194" s="108">
        <f t="shared" si="14"/>
        <v>0</v>
      </c>
      <c r="AC194" s="36">
        <f t="shared" si="15"/>
        <v>0</v>
      </c>
      <c r="AD194" s="36">
        <f t="shared" si="16"/>
        <v>0</v>
      </c>
    </row>
    <row r="195" spans="1:30" x14ac:dyDescent="0.25">
      <c r="A195" s="85"/>
      <c r="B195" s="96"/>
      <c r="C195" s="96"/>
      <c r="D195" s="96"/>
      <c r="E195" s="122"/>
      <c r="F195" s="98"/>
      <c r="G195" s="100"/>
      <c r="H195" s="101"/>
      <c r="I195" s="127"/>
      <c r="J195" s="110"/>
      <c r="K195" s="129"/>
      <c r="L195" s="131"/>
      <c r="M195" s="131"/>
      <c r="N195" s="131"/>
      <c r="O195" s="131"/>
      <c r="P195" s="131"/>
      <c r="Q195" s="134"/>
      <c r="R195" s="98"/>
      <c r="S195" s="100"/>
      <c r="T195" s="100"/>
      <c r="U195" s="100"/>
      <c r="V195" s="100"/>
      <c r="W195" s="100"/>
      <c r="X195" s="101"/>
      <c r="Y195" s="36">
        <f t="shared" si="12"/>
        <v>0</v>
      </c>
      <c r="Z195" s="36">
        <f t="shared" si="13"/>
        <v>0</v>
      </c>
      <c r="AA195" s="36">
        <f>IF(COUNTA(F195)=1,IF(COUNTA(#REF!)+COUNTA(E195)+COUNTA(G195)+COUNTA(H195)+COUNTA(K195)+COUNTA(O195:Q195)=8,1,0),IF(COUNTA(A195)=1,1,0))</f>
        <v>0</v>
      </c>
      <c r="AB195" s="108">
        <f t="shared" si="14"/>
        <v>0</v>
      </c>
      <c r="AC195" s="36">
        <f t="shared" si="15"/>
        <v>0</v>
      </c>
      <c r="AD195" s="36">
        <f t="shared" si="16"/>
        <v>0</v>
      </c>
    </row>
    <row r="196" spans="1:30" ht="15.75" thickBot="1" x14ac:dyDescent="0.3">
      <c r="A196" s="87"/>
      <c r="B196" s="91"/>
      <c r="C196" s="91"/>
      <c r="D196" s="91"/>
      <c r="E196" s="123"/>
      <c r="F196" s="99"/>
      <c r="G196" s="102"/>
      <c r="H196" s="103"/>
      <c r="I196" s="128"/>
      <c r="J196" s="125"/>
      <c r="K196" s="130"/>
      <c r="L196" s="132"/>
      <c r="M196" s="133"/>
      <c r="N196" s="133"/>
      <c r="O196" s="133"/>
      <c r="P196" s="133"/>
      <c r="Q196" s="135"/>
      <c r="R196" s="99"/>
      <c r="S196" s="102"/>
      <c r="T196" s="102"/>
      <c r="U196" s="102"/>
      <c r="V196" s="102"/>
      <c r="W196" s="102"/>
      <c r="X196" s="103"/>
      <c r="Y196" s="36">
        <f t="shared" si="12"/>
        <v>0</v>
      </c>
      <c r="Z196" s="36">
        <f t="shared" si="13"/>
        <v>0</v>
      </c>
      <c r="AA196" s="36">
        <f>IF(COUNTA(F196)=1,IF(COUNTA(#REF!)+COUNTA(E196)+COUNTA(G196)+COUNTA(H196)+COUNTA(#REF!)+COUNTA(O196:Q196)=8,1,0),IF(COUNTA(A196)=1,1,0))</f>
        <v>0</v>
      </c>
      <c r="AB196" s="108">
        <f t="shared" si="14"/>
        <v>0</v>
      </c>
      <c r="AC196" s="36">
        <f t="shared" si="15"/>
        <v>0</v>
      </c>
      <c r="AD196" s="36">
        <f t="shared" si="16"/>
        <v>0</v>
      </c>
    </row>
  </sheetData>
  <sheetProtection selectLockedCells="1"/>
  <mergeCells count="7">
    <mergeCell ref="Y1:AA1"/>
    <mergeCell ref="A1:B1"/>
    <mergeCell ref="L11:Q11"/>
    <mergeCell ref="R11:X11"/>
    <mergeCell ref="I11:K11"/>
    <mergeCell ref="F11:H11"/>
    <mergeCell ref="A11:E12"/>
  </mergeCells>
  <dataValidations count="6">
    <dataValidation type="whole" allowBlank="1" showInputMessage="1" showErrorMessage="1" errorTitle="Numeric values" error="Please use numeric values with 6 to 11 digits" sqref="A14:A196" xr:uid="{944AD44C-A5C3-4248-AC77-340F55D26D7D}">
      <formula1>100000</formula1>
      <formula2>99999999999</formula2>
    </dataValidation>
    <dataValidation type="textLength" operator="lessThanOrEqual" allowBlank="1" showInputMessage="1" showErrorMessage="1" errorTitle="Text length" error="Please use a maximum of 40 characters" sqref="B14:C196" xr:uid="{4AF84401-8FD2-4F2D-AF8B-2192F13FBA0F}">
      <formula1>40</formula1>
    </dataValidation>
    <dataValidation type="textLength" allowBlank="1" showInputMessage="1" showErrorMessage="1" errorTitle="Numeric values" error="Please use numeric values between 6 and 14 digits" sqref="E14:E196" xr:uid="{758689E4-0B35-4D14-8886-E8E18B443B59}">
      <formula1>6</formula1>
      <formula2>14</formula2>
    </dataValidation>
    <dataValidation type="whole" allowBlank="1" showInputMessage="1" showErrorMessage="1" errorTitle="Numeric values" error="Please use numeric value between 1 and 5 digits" sqref="F14:H196 R14:T196" xr:uid="{FFFAC8B5-157A-454F-A60C-4CDA638B87F9}">
      <formula1>1</formula1>
      <formula2>99999</formula2>
    </dataValidation>
    <dataValidation type="decimal" allowBlank="1" showInputMessage="1" showErrorMessage="1" errorTitle="Numeric values" error="Please use numeric values less than 100000" sqref="U14:X196 K195:Q195 I14:Q194 I196:Q196" xr:uid="{C428A384-00AB-4E7B-B23D-1C4C70C2843F}">
      <formula1>0</formula1>
      <formula2>99999</formula2>
    </dataValidation>
    <dataValidation type="whole" allowBlank="1" showInputMessage="1" showErrorMessage="1" errorTitle="Numeric values" error="Please use numeric values between 1 and 10 digits" sqref="D14:D196" xr:uid="{E3FA6E59-5F8C-4C8D-93BD-33FA80C9084F}">
      <formula1>1</formula1>
      <formula2>9999999999</formula2>
    </dataValidation>
  </dataValidations>
  <pageMargins left="0.7" right="0.7" top="0.75" bottom="0.75" header="0.3" footer="0.3"/>
  <pageSetup paperSize="9" scale="25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687AF-5417-439D-9F7B-60E9D01A4604}">
  <sheetPr codeName="Ark13">
    <pageSetUpPr fitToPage="1"/>
  </sheetPr>
  <dimension ref="A1:AP36"/>
  <sheetViews>
    <sheetView zoomScale="80" zoomScaleNormal="80" workbookViewId="0">
      <selection activeCell="U29" sqref="U29"/>
    </sheetView>
  </sheetViews>
  <sheetFormatPr defaultColWidth="9.140625" defaultRowHeight="15" x14ac:dyDescent="0.25"/>
  <cols>
    <col min="1" max="1" width="30" customWidth="1"/>
    <col min="2" max="2" width="40.7109375" customWidth="1"/>
    <col min="3" max="3" width="17.140625" customWidth="1"/>
    <col min="4" max="4" width="7" customWidth="1"/>
    <col min="5" max="5" width="22.140625" customWidth="1"/>
    <col min="6" max="6" width="10.7109375" customWidth="1"/>
    <col min="7" max="7" width="8.85546875" customWidth="1"/>
    <col min="8" max="8" width="9.5703125" customWidth="1"/>
    <col min="9" max="9" width="9.28515625" customWidth="1"/>
    <col min="10" max="10" width="9.140625" customWidth="1"/>
    <col min="11" max="12" width="9.28515625" customWidth="1"/>
    <col min="13" max="14" width="9.42578125" customWidth="1"/>
    <col min="15" max="16" width="7.42578125" customWidth="1"/>
    <col min="17" max="17" width="7.7109375" customWidth="1"/>
    <col min="18" max="24" width="9.140625" customWidth="1"/>
    <col min="25" max="26" width="9.140625" style="31" customWidth="1"/>
    <col min="27" max="31" width="9.140625" style="36" customWidth="1"/>
    <col min="32" max="33" width="9.140625" customWidth="1"/>
  </cols>
  <sheetData>
    <row r="1" spans="1:42" ht="14.25" customHeight="1" x14ac:dyDescent="0.3">
      <c r="A1" s="2"/>
      <c r="B1" s="2"/>
      <c r="C1" s="31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  <c r="Q1" s="49"/>
      <c r="R1" s="49"/>
      <c r="S1" s="49"/>
      <c r="T1" s="49"/>
      <c r="U1" s="49"/>
      <c r="V1" s="49"/>
      <c r="W1" s="49"/>
      <c r="X1" s="49"/>
      <c r="Y1" s="213"/>
      <c r="Z1" s="214"/>
      <c r="AA1" s="214"/>
      <c r="AB1" s="49"/>
      <c r="AC1" s="51"/>
      <c r="AD1" s="51"/>
      <c r="AE1" s="49"/>
      <c r="AF1" s="43"/>
      <c r="AG1" s="43"/>
      <c r="AH1" s="44"/>
      <c r="AI1" s="44"/>
      <c r="AJ1" s="44"/>
      <c r="AK1" s="34"/>
      <c r="AL1" s="43"/>
      <c r="AM1" s="43"/>
      <c r="AN1" s="44"/>
      <c r="AO1" s="44"/>
      <c r="AP1" s="44"/>
    </row>
    <row r="2" spans="1:42" ht="30" customHeight="1" x14ac:dyDescent="0.3">
      <c r="A2" s="2"/>
      <c r="B2" s="2"/>
      <c r="C2" s="31"/>
      <c r="F2" s="53"/>
      <c r="G2" s="53"/>
      <c r="H2" s="53"/>
      <c r="I2" s="53"/>
      <c r="J2" s="53"/>
      <c r="K2" s="53"/>
      <c r="L2" s="53"/>
      <c r="M2" s="52"/>
      <c r="N2" s="52"/>
      <c r="O2" s="52"/>
      <c r="P2" s="38"/>
      <c r="Q2" s="54"/>
      <c r="R2" s="54"/>
      <c r="S2" s="54"/>
      <c r="T2" s="54"/>
      <c r="U2" s="54"/>
      <c r="V2" s="54"/>
      <c r="W2" s="54"/>
      <c r="X2" s="54"/>
      <c r="Y2" s="58"/>
      <c r="Z2" s="58"/>
      <c r="AA2" s="55"/>
      <c r="AB2" s="56"/>
      <c r="AC2" s="56"/>
      <c r="AD2" s="56"/>
      <c r="AE2" s="56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</row>
    <row r="3" spans="1:42" x14ac:dyDescent="0.25">
      <c r="A3" s="112"/>
      <c r="B3" s="112"/>
      <c r="C3" s="53"/>
      <c r="D3" s="53"/>
      <c r="E3" s="53"/>
      <c r="F3" s="53"/>
      <c r="G3" s="53"/>
      <c r="H3" s="53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</row>
    <row r="4" spans="1:42" ht="15" customHeight="1" x14ac:dyDescent="0.35">
      <c r="A4" s="113"/>
      <c r="B4" s="112"/>
      <c r="C4" s="53"/>
      <c r="D4" s="53"/>
      <c r="E4" s="53"/>
      <c r="F4" s="53"/>
      <c r="G4" s="53"/>
      <c r="H4" s="53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</row>
    <row r="5" spans="1:42" ht="27.75" customHeight="1" x14ac:dyDescent="0.3">
      <c r="A5" s="111" t="s">
        <v>470</v>
      </c>
      <c r="B5" s="53"/>
      <c r="C5" s="53"/>
      <c r="D5" s="53"/>
      <c r="E5" s="53"/>
      <c r="F5" s="53"/>
      <c r="G5" s="53"/>
      <c r="H5" s="53"/>
      <c r="I5" s="31"/>
      <c r="J5" s="31"/>
      <c r="K5" s="31"/>
      <c r="L5" s="31">
        <f>IF(L28&lt;=O28,O28,L28)</f>
        <v>0</v>
      </c>
      <c r="M5" s="31"/>
      <c r="N5" s="31"/>
      <c r="O5" s="31"/>
      <c r="P5" s="31"/>
      <c r="Q5" s="31"/>
      <c r="R5" s="31" t="e">
        <f>IF(#REF!&lt;=#REF!,#REF!,#REF!)</f>
        <v>#REF!</v>
      </c>
      <c r="S5" s="31"/>
      <c r="T5" s="31"/>
      <c r="U5" s="31"/>
      <c r="V5" s="31"/>
      <c r="W5" s="31"/>
      <c r="X5" s="36"/>
    </row>
    <row r="6" spans="1:42" ht="27" customHeight="1" x14ac:dyDescent="0.25"/>
    <row r="7" spans="1:42" ht="23.25" x14ac:dyDescent="0.35">
      <c r="A7" s="232" t="s">
        <v>493</v>
      </c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105"/>
      <c r="S7" s="105"/>
      <c r="T7" s="105"/>
      <c r="U7" s="105"/>
      <c r="V7" s="105"/>
      <c r="W7" s="105"/>
      <c r="X7" s="106"/>
    </row>
    <row r="8" spans="1:42" ht="15.75" thickBot="1" x14ac:dyDescent="0.3"/>
    <row r="9" spans="1:42" ht="18.75" x14ac:dyDescent="0.3">
      <c r="A9" s="202" t="s">
        <v>49</v>
      </c>
      <c r="B9" s="235"/>
      <c r="C9" s="235"/>
      <c r="D9" s="238" t="s">
        <v>457</v>
      </c>
      <c r="E9" s="240" t="s">
        <v>66</v>
      </c>
      <c r="F9" s="242" t="s">
        <v>456</v>
      </c>
      <c r="G9" s="227"/>
      <c r="H9" s="228"/>
      <c r="I9" s="223" t="s">
        <v>51</v>
      </c>
      <c r="J9" s="224"/>
      <c r="K9" s="225"/>
      <c r="L9" s="215" t="s">
        <v>53</v>
      </c>
      <c r="M9" s="216"/>
      <c r="N9" s="216"/>
      <c r="O9" s="217"/>
      <c r="P9" s="217"/>
      <c r="Q9" s="218"/>
      <c r="R9" s="219" t="s">
        <v>432</v>
      </c>
      <c r="S9" s="219"/>
      <c r="T9" s="220"/>
      <c r="U9" s="220"/>
      <c r="V9" s="221"/>
      <c r="W9" s="221"/>
      <c r="X9" s="222"/>
    </row>
    <row r="10" spans="1:42" ht="60" x14ac:dyDescent="0.25">
      <c r="A10" s="236"/>
      <c r="B10" s="237"/>
      <c r="C10" s="237"/>
      <c r="D10" s="239"/>
      <c r="E10" s="241"/>
      <c r="F10" s="17" t="s">
        <v>466</v>
      </c>
      <c r="G10" s="65" t="s">
        <v>467</v>
      </c>
      <c r="H10" s="18" t="s">
        <v>468</v>
      </c>
      <c r="I10" s="11" t="s">
        <v>443</v>
      </c>
      <c r="J10" s="13" t="s">
        <v>444</v>
      </c>
      <c r="K10" s="19" t="s">
        <v>445</v>
      </c>
      <c r="L10" s="80" t="s">
        <v>464</v>
      </c>
      <c r="M10" s="81" t="s">
        <v>446</v>
      </c>
      <c r="N10" s="81" t="s">
        <v>447</v>
      </c>
      <c r="O10" s="82" t="s">
        <v>448</v>
      </c>
      <c r="P10" s="82" t="s">
        <v>449</v>
      </c>
      <c r="Q10" s="83" t="s">
        <v>450</v>
      </c>
      <c r="R10" s="67" t="s">
        <v>451</v>
      </c>
      <c r="S10" s="14" t="s">
        <v>461</v>
      </c>
      <c r="T10" s="14" t="s">
        <v>462</v>
      </c>
      <c r="U10" s="14" t="s">
        <v>452</v>
      </c>
      <c r="V10" s="14" t="s">
        <v>453</v>
      </c>
      <c r="W10" s="14" t="s">
        <v>454</v>
      </c>
      <c r="X10" s="21" t="s">
        <v>455</v>
      </c>
    </row>
    <row r="11" spans="1:42" x14ac:dyDescent="0.25">
      <c r="A11" s="3" t="s">
        <v>70</v>
      </c>
      <c r="B11" s="64" t="s">
        <v>55</v>
      </c>
      <c r="C11" s="66" t="s">
        <v>56</v>
      </c>
      <c r="D11" s="239"/>
      <c r="E11" s="241"/>
      <c r="F11" s="4" t="s">
        <v>463</v>
      </c>
      <c r="G11" s="5" t="s">
        <v>460</v>
      </c>
      <c r="H11" s="107" t="s">
        <v>460</v>
      </c>
      <c r="I11" s="6" t="s">
        <v>64</v>
      </c>
      <c r="J11" s="7" t="s">
        <v>64</v>
      </c>
      <c r="K11" s="8" t="s">
        <v>64</v>
      </c>
      <c r="L11" s="12" t="s">
        <v>52</v>
      </c>
      <c r="M11" s="15" t="s">
        <v>52</v>
      </c>
      <c r="N11" s="15" t="s">
        <v>52</v>
      </c>
      <c r="O11" s="15" t="s">
        <v>52</v>
      </c>
      <c r="P11" s="15" t="s">
        <v>52</v>
      </c>
      <c r="Q11" s="20" t="s">
        <v>52</v>
      </c>
      <c r="R11" s="109" t="s">
        <v>460</v>
      </c>
      <c r="S11" s="16" t="s">
        <v>465</v>
      </c>
      <c r="T11" s="16" t="s">
        <v>465</v>
      </c>
      <c r="U11" s="16" t="s">
        <v>64</v>
      </c>
      <c r="V11" s="16" t="s">
        <v>52</v>
      </c>
      <c r="W11" s="16" t="s">
        <v>52</v>
      </c>
      <c r="X11" s="22" t="s">
        <v>52</v>
      </c>
    </row>
    <row r="12" spans="1:42" x14ac:dyDescent="0.25">
      <c r="A12" s="85">
        <v>12345678</v>
      </c>
      <c r="B12" s="39" t="s">
        <v>469</v>
      </c>
      <c r="C12" s="89">
        <v>1234567</v>
      </c>
      <c r="D12" s="24"/>
      <c r="E12" s="97">
        <v>5710158925615</v>
      </c>
      <c r="F12" s="98">
        <v>6</v>
      </c>
      <c r="G12" s="100">
        <v>44</v>
      </c>
      <c r="H12" s="101">
        <v>220</v>
      </c>
      <c r="I12" s="24"/>
      <c r="J12" s="39"/>
      <c r="K12" s="62">
        <v>1.05</v>
      </c>
      <c r="L12" s="110"/>
      <c r="M12" s="110"/>
      <c r="N12" s="110"/>
      <c r="O12" s="39">
        <v>150</v>
      </c>
      <c r="P12" s="39">
        <v>150</v>
      </c>
      <c r="Q12" s="62">
        <v>200</v>
      </c>
      <c r="R12" s="119" t="s">
        <v>471</v>
      </c>
      <c r="S12" s="100">
        <v>11</v>
      </c>
      <c r="T12" s="100">
        <v>55</v>
      </c>
      <c r="U12" s="100">
        <v>4.2</v>
      </c>
      <c r="V12" s="100">
        <v>323</v>
      </c>
      <c r="W12" s="100">
        <v>224</v>
      </c>
      <c r="X12" s="101">
        <v>208</v>
      </c>
    </row>
    <row r="13" spans="1:42" ht="27" customHeight="1" x14ac:dyDescent="0.25">
      <c r="A13" s="114"/>
      <c r="B13" s="115"/>
      <c r="C13" s="114"/>
      <c r="D13" s="115"/>
      <c r="E13" s="116"/>
      <c r="F13" s="117"/>
      <c r="G13" s="117"/>
      <c r="H13" s="117"/>
      <c r="I13" s="115"/>
      <c r="J13" s="115"/>
      <c r="K13" s="115"/>
      <c r="O13" s="115"/>
      <c r="P13" s="115"/>
      <c r="Q13" s="115"/>
      <c r="R13" s="118"/>
      <c r="S13" s="117"/>
      <c r="T13" s="117"/>
      <c r="U13" s="117"/>
      <c r="V13" s="117"/>
      <c r="W13" s="117"/>
      <c r="X13" s="117"/>
    </row>
    <row r="14" spans="1:42" ht="23.25" x14ac:dyDescent="0.35">
      <c r="A14" s="232" t="s">
        <v>494</v>
      </c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3"/>
      <c r="P14" s="243"/>
      <c r="Q14" s="243"/>
      <c r="R14" s="105"/>
      <c r="S14" s="105"/>
      <c r="T14" s="105"/>
      <c r="U14" s="105"/>
      <c r="V14" s="105"/>
      <c r="W14" s="105"/>
      <c r="X14" s="106"/>
    </row>
    <row r="15" spans="1:42" ht="15.75" customHeight="1" thickBot="1" x14ac:dyDescent="0.3"/>
    <row r="16" spans="1:42" ht="18.75" x14ac:dyDescent="0.3">
      <c r="A16" s="202" t="s">
        <v>49</v>
      </c>
      <c r="B16" s="235"/>
      <c r="C16" s="235"/>
      <c r="D16" s="238" t="s">
        <v>457</v>
      </c>
      <c r="E16" s="240" t="s">
        <v>66</v>
      </c>
      <c r="F16" s="242" t="s">
        <v>456</v>
      </c>
      <c r="G16" s="227"/>
      <c r="H16" s="228"/>
      <c r="I16" s="223" t="s">
        <v>51</v>
      </c>
      <c r="J16" s="224"/>
      <c r="K16" s="225"/>
      <c r="L16" s="215" t="s">
        <v>53</v>
      </c>
      <c r="M16" s="216"/>
      <c r="N16" s="216"/>
      <c r="O16" s="217"/>
      <c r="P16" s="217"/>
      <c r="Q16" s="218"/>
      <c r="R16" s="219" t="s">
        <v>432</v>
      </c>
      <c r="S16" s="219"/>
      <c r="T16" s="220"/>
      <c r="U16" s="220"/>
      <c r="V16" s="221"/>
      <c r="W16" s="221"/>
      <c r="X16" s="222"/>
    </row>
    <row r="17" spans="1:24" ht="60" x14ac:dyDescent="0.25">
      <c r="A17" s="236"/>
      <c r="B17" s="237"/>
      <c r="C17" s="237"/>
      <c r="D17" s="239"/>
      <c r="E17" s="241"/>
      <c r="F17" s="17" t="s">
        <v>466</v>
      </c>
      <c r="G17" s="65" t="s">
        <v>467</v>
      </c>
      <c r="H17" s="18" t="s">
        <v>468</v>
      </c>
      <c r="I17" s="11" t="s">
        <v>443</v>
      </c>
      <c r="J17" s="13" t="s">
        <v>444</v>
      </c>
      <c r="K17" s="19" t="s">
        <v>445</v>
      </c>
      <c r="L17" s="80" t="s">
        <v>464</v>
      </c>
      <c r="M17" s="81" t="s">
        <v>446</v>
      </c>
      <c r="N17" s="81" t="s">
        <v>447</v>
      </c>
      <c r="O17" s="82" t="s">
        <v>448</v>
      </c>
      <c r="P17" s="82" t="s">
        <v>449</v>
      </c>
      <c r="Q17" s="83" t="s">
        <v>450</v>
      </c>
      <c r="R17" s="67" t="s">
        <v>451</v>
      </c>
      <c r="S17" s="14" t="s">
        <v>461</v>
      </c>
      <c r="T17" s="14" t="s">
        <v>462</v>
      </c>
      <c r="U17" s="14" t="s">
        <v>452</v>
      </c>
      <c r="V17" s="14" t="s">
        <v>453</v>
      </c>
      <c r="W17" s="14" t="s">
        <v>454</v>
      </c>
      <c r="X17" s="21" t="s">
        <v>455</v>
      </c>
    </row>
    <row r="18" spans="1:24" x14ac:dyDescent="0.25">
      <c r="A18" s="3" t="s">
        <v>70</v>
      </c>
      <c r="B18" s="64" t="s">
        <v>55</v>
      </c>
      <c r="C18" s="66" t="s">
        <v>56</v>
      </c>
      <c r="D18" s="239"/>
      <c r="E18" s="241"/>
      <c r="F18" s="4" t="s">
        <v>463</v>
      </c>
      <c r="G18" s="5" t="s">
        <v>460</v>
      </c>
      <c r="H18" s="107" t="s">
        <v>460</v>
      </c>
      <c r="I18" s="6" t="s">
        <v>64</v>
      </c>
      <c r="J18" s="7" t="s">
        <v>64</v>
      </c>
      <c r="K18" s="8" t="s">
        <v>64</v>
      </c>
      <c r="L18" s="12" t="s">
        <v>52</v>
      </c>
      <c r="M18" s="15" t="s">
        <v>52</v>
      </c>
      <c r="N18" s="15" t="s">
        <v>52</v>
      </c>
      <c r="O18" s="15" t="s">
        <v>52</v>
      </c>
      <c r="P18" s="15" t="s">
        <v>52</v>
      </c>
      <c r="Q18" s="20" t="s">
        <v>52</v>
      </c>
      <c r="R18" s="109" t="s">
        <v>460</v>
      </c>
      <c r="S18" s="16" t="s">
        <v>465</v>
      </c>
      <c r="T18" s="16" t="s">
        <v>465</v>
      </c>
      <c r="U18" s="16" t="s">
        <v>64</v>
      </c>
      <c r="V18" s="16" t="s">
        <v>52</v>
      </c>
      <c r="W18" s="16" t="s">
        <v>52</v>
      </c>
      <c r="X18" s="22" t="s">
        <v>52</v>
      </c>
    </row>
    <row r="19" spans="1:24" x14ac:dyDescent="0.25">
      <c r="A19" s="85">
        <v>12345678</v>
      </c>
      <c r="B19" s="39" t="s">
        <v>469</v>
      </c>
      <c r="C19" s="89"/>
      <c r="D19" s="24"/>
      <c r="E19" s="97"/>
      <c r="F19" s="98"/>
      <c r="G19" s="100"/>
      <c r="H19" s="101"/>
      <c r="I19" s="24"/>
      <c r="J19" s="39"/>
      <c r="K19" s="62"/>
      <c r="L19" s="110"/>
      <c r="M19" s="110"/>
      <c r="N19" s="110"/>
      <c r="O19" s="39"/>
      <c r="P19" s="39"/>
      <c r="Q19" s="62"/>
      <c r="R19" s="119" t="s">
        <v>471</v>
      </c>
      <c r="S19" s="100">
        <v>11</v>
      </c>
      <c r="T19" s="100">
        <v>55</v>
      </c>
      <c r="U19" s="100">
        <v>4.2</v>
      </c>
      <c r="V19" s="100">
        <v>323</v>
      </c>
      <c r="W19" s="100">
        <v>224</v>
      </c>
      <c r="X19" s="101">
        <v>208</v>
      </c>
    </row>
    <row r="20" spans="1:24" ht="27.75" customHeight="1" x14ac:dyDescent="0.25"/>
    <row r="21" spans="1:24" ht="18.75" x14ac:dyDescent="0.3">
      <c r="A21" s="232" t="s">
        <v>495</v>
      </c>
      <c r="B21" s="233"/>
      <c r="C21" s="233"/>
      <c r="D21" s="233"/>
      <c r="E21" s="233"/>
      <c r="F21" s="233"/>
      <c r="G21" s="233"/>
      <c r="H21" s="233"/>
      <c r="I21" s="233"/>
      <c r="J21" s="233"/>
      <c r="K21" s="233"/>
      <c r="L21" s="233"/>
      <c r="M21" s="233"/>
      <c r="N21" s="233"/>
      <c r="O21" s="233"/>
      <c r="P21" s="233"/>
      <c r="Q21" s="234"/>
    </row>
    <row r="22" spans="1:24" ht="15.75" thickBot="1" x14ac:dyDescent="0.3"/>
    <row r="23" spans="1:24" ht="18.75" x14ac:dyDescent="0.3">
      <c r="A23" s="202" t="s">
        <v>49</v>
      </c>
      <c r="B23" s="235"/>
      <c r="C23" s="235"/>
      <c r="D23" s="238" t="s">
        <v>457</v>
      </c>
      <c r="E23" s="240" t="s">
        <v>66</v>
      </c>
      <c r="F23" s="242" t="s">
        <v>456</v>
      </c>
      <c r="G23" s="227"/>
      <c r="H23" s="228"/>
      <c r="I23" s="223" t="s">
        <v>51</v>
      </c>
      <c r="J23" s="224"/>
      <c r="K23" s="225"/>
      <c r="L23" s="215" t="s">
        <v>53</v>
      </c>
      <c r="M23" s="216"/>
      <c r="N23" s="216"/>
      <c r="O23" s="217"/>
      <c r="P23" s="217"/>
      <c r="Q23" s="218"/>
      <c r="R23" s="54"/>
      <c r="S23" s="54"/>
      <c r="T23" s="54"/>
      <c r="U23" s="54"/>
      <c r="V23" s="54"/>
      <c r="W23" s="54"/>
      <c r="X23" s="54"/>
    </row>
    <row r="24" spans="1:24" ht="60" x14ac:dyDescent="0.25">
      <c r="A24" s="236"/>
      <c r="B24" s="237"/>
      <c r="C24" s="237"/>
      <c r="D24" s="239"/>
      <c r="E24" s="241"/>
      <c r="F24" s="17" t="s">
        <v>466</v>
      </c>
      <c r="G24" s="65" t="s">
        <v>467</v>
      </c>
      <c r="H24" s="18" t="s">
        <v>468</v>
      </c>
      <c r="I24" s="11" t="s">
        <v>443</v>
      </c>
      <c r="J24" s="13" t="s">
        <v>444</v>
      </c>
      <c r="K24" s="19" t="s">
        <v>445</v>
      </c>
      <c r="L24" s="80" t="s">
        <v>464</v>
      </c>
      <c r="M24" s="81" t="s">
        <v>446</v>
      </c>
      <c r="N24" s="81" t="s">
        <v>447</v>
      </c>
      <c r="O24" s="82" t="s">
        <v>448</v>
      </c>
      <c r="P24" s="82" t="s">
        <v>449</v>
      </c>
      <c r="Q24" s="83" t="s">
        <v>450</v>
      </c>
      <c r="R24" s="54"/>
      <c r="S24" s="54"/>
      <c r="T24" s="54"/>
      <c r="U24" s="54"/>
      <c r="V24" s="54"/>
      <c r="W24" s="54"/>
      <c r="X24" s="54"/>
    </row>
    <row r="25" spans="1:24" x14ac:dyDescent="0.25">
      <c r="A25" s="3" t="s">
        <v>70</v>
      </c>
      <c r="B25" s="64" t="s">
        <v>55</v>
      </c>
      <c r="C25" s="66" t="s">
        <v>56</v>
      </c>
      <c r="D25" s="239"/>
      <c r="E25" s="241"/>
      <c r="F25" s="4" t="s">
        <v>463</v>
      </c>
      <c r="G25" s="5" t="s">
        <v>460</v>
      </c>
      <c r="H25" s="107" t="s">
        <v>460</v>
      </c>
      <c r="I25" s="6" t="s">
        <v>64</v>
      </c>
      <c r="J25" s="7" t="s">
        <v>64</v>
      </c>
      <c r="K25" s="8" t="s">
        <v>64</v>
      </c>
      <c r="L25" s="12" t="s">
        <v>52</v>
      </c>
      <c r="M25" s="15" t="s">
        <v>52</v>
      </c>
      <c r="N25" s="15" t="s">
        <v>52</v>
      </c>
      <c r="O25" s="15" t="s">
        <v>52</v>
      </c>
      <c r="P25" s="15" t="s">
        <v>52</v>
      </c>
      <c r="Q25" s="20" t="s">
        <v>52</v>
      </c>
      <c r="R25" s="54"/>
      <c r="S25" s="54"/>
      <c r="T25" s="54"/>
      <c r="U25" s="54"/>
      <c r="V25" s="54"/>
      <c r="W25" s="54"/>
      <c r="X25" s="54"/>
    </row>
    <row r="26" spans="1:24" x14ac:dyDescent="0.25">
      <c r="A26" s="85">
        <v>12345678</v>
      </c>
      <c r="B26" s="39" t="s">
        <v>469</v>
      </c>
      <c r="C26" s="89"/>
      <c r="D26" s="24"/>
      <c r="E26" s="97"/>
      <c r="F26" s="24"/>
      <c r="G26" s="39"/>
      <c r="H26" s="40"/>
      <c r="I26" s="24"/>
      <c r="J26" s="39"/>
      <c r="K26" s="40"/>
      <c r="L26" s="24">
        <v>50</v>
      </c>
      <c r="M26" s="39">
        <v>50</v>
      </c>
      <c r="N26" s="39">
        <v>195</v>
      </c>
      <c r="O26" s="39"/>
      <c r="P26" s="39"/>
      <c r="Q26" s="40"/>
      <c r="R26" s="54"/>
      <c r="S26" s="54"/>
      <c r="T26" s="54"/>
      <c r="U26" s="54"/>
      <c r="V26" s="54"/>
      <c r="W26" s="54"/>
      <c r="X26" s="54"/>
    </row>
    <row r="27" spans="1:24" ht="27" customHeight="1" x14ac:dyDescent="0.25"/>
    <row r="28" spans="1:24" ht="18.75" x14ac:dyDescent="0.3">
      <c r="A28" s="232" t="s">
        <v>496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4"/>
    </row>
    <row r="29" spans="1:24" ht="15.75" thickBot="1" x14ac:dyDescent="0.3">
      <c r="A29" s="29">
        <f t="shared" ref="A29:Q29" si="0">COUNTA(A33:A33)</f>
        <v>1</v>
      </c>
      <c r="B29" s="29">
        <f t="shared" si="0"/>
        <v>1</v>
      </c>
      <c r="C29" s="29">
        <f t="shared" si="0"/>
        <v>1</v>
      </c>
      <c r="D29" s="29">
        <f t="shared" si="0"/>
        <v>0</v>
      </c>
      <c r="E29" s="29">
        <f t="shared" si="0"/>
        <v>1</v>
      </c>
      <c r="F29" s="33">
        <f t="shared" si="0"/>
        <v>1</v>
      </c>
      <c r="G29" s="33">
        <f t="shared" si="0"/>
        <v>1</v>
      </c>
      <c r="H29" s="33">
        <f t="shared" si="0"/>
        <v>1</v>
      </c>
      <c r="I29" s="33">
        <f t="shared" si="0"/>
        <v>0</v>
      </c>
      <c r="J29" s="33">
        <f t="shared" si="0"/>
        <v>0</v>
      </c>
      <c r="K29" s="33">
        <f t="shared" si="0"/>
        <v>1</v>
      </c>
      <c r="L29" s="33">
        <f t="shared" si="0"/>
        <v>0</v>
      </c>
      <c r="M29" s="33">
        <f t="shared" si="0"/>
        <v>0</v>
      </c>
      <c r="N29" s="33">
        <f t="shared" si="0"/>
        <v>0</v>
      </c>
      <c r="O29" s="33">
        <f t="shared" si="0"/>
        <v>1</v>
      </c>
      <c r="P29" s="33">
        <f t="shared" si="0"/>
        <v>1</v>
      </c>
      <c r="Q29" s="33">
        <f t="shared" si="0"/>
        <v>1</v>
      </c>
    </row>
    <row r="30" spans="1:24" ht="18.75" x14ac:dyDescent="0.3">
      <c r="A30" s="202" t="s">
        <v>49</v>
      </c>
      <c r="B30" s="235"/>
      <c r="C30" s="235"/>
      <c r="D30" s="238" t="s">
        <v>457</v>
      </c>
      <c r="E30" s="240" t="s">
        <v>66</v>
      </c>
      <c r="F30" s="242" t="s">
        <v>456</v>
      </c>
      <c r="G30" s="227"/>
      <c r="H30" s="228"/>
      <c r="I30" s="223" t="s">
        <v>51</v>
      </c>
      <c r="J30" s="224"/>
      <c r="K30" s="225"/>
      <c r="L30" s="215" t="s">
        <v>53</v>
      </c>
      <c r="M30" s="216"/>
      <c r="N30" s="216"/>
      <c r="O30" s="217"/>
      <c r="P30" s="217"/>
      <c r="Q30" s="218"/>
    </row>
    <row r="31" spans="1:24" ht="60" x14ac:dyDescent="0.25">
      <c r="A31" s="236"/>
      <c r="B31" s="237"/>
      <c r="C31" s="237"/>
      <c r="D31" s="239"/>
      <c r="E31" s="241"/>
      <c r="F31" s="17" t="s">
        <v>466</v>
      </c>
      <c r="G31" s="65" t="s">
        <v>467</v>
      </c>
      <c r="H31" s="18" t="s">
        <v>468</v>
      </c>
      <c r="I31" s="11" t="s">
        <v>443</v>
      </c>
      <c r="J31" s="13" t="s">
        <v>444</v>
      </c>
      <c r="K31" s="19" t="s">
        <v>445</v>
      </c>
      <c r="L31" s="80" t="s">
        <v>464</v>
      </c>
      <c r="M31" s="81" t="s">
        <v>446</v>
      </c>
      <c r="N31" s="81" t="s">
        <v>447</v>
      </c>
      <c r="O31" s="82" t="s">
        <v>448</v>
      </c>
      <c r="P31" s="82" t="s">
        <v>449</v>
      </c>
      <c r="Q31" s="83" t="s">
        <v>450</v>
      </c>
    </row>
    <row r="32" spans="1:24" x14ac:dyDescent="0.25">
      <c r="A32" s="3" t="s">
        <v>70</v>
      </c>
      <c r="B32" s="64" t="s">
        <v>55</v>
      </c>
      <c r="C32" s="66" t="s">
        <v>56</v>
      </c>
      <c r="D32" s="239"/>
      <c r="E32" s="241"/>
      <c r="F32" s="4" t="s">
        <v>463</v>
      </c>
      <c r="G32" s="5" t="s">
        <v>460</v>
      </c>
      <c r="H32" s="107" t="s">
        <v>460</v>
      </c>
      <c r="I32" s="6" t="s">
        <v>64</v>
      </c>
      <c r="J32" s="7" t="s">
        <v>64</v>
      </c>
      <c r="K32" s="8" t="s">
        <v>64</v>
      </c>
      <c r="L32" s="12" t="s">
        <v>52</v>
      </c>
      <c r="M32" s="15" t="s">
        <v>52</v>
      </c>
      <c r="N32" s="15" t="s">
        <v>52</v>
      </c>
      <c r="O32" s="15" t="s">
        <v>52</v>
      </c>
      <c r="P32" s="15" t="s">
        <v>52</v>
      </c>
      <c r="Q32" s="20" t="s">
        <v>52</v>
      </c>
    </row>
    <row r="33" spans="1:17" x14ac:dyDescent="0.25">
      <c r="A33" s="85">
        <v>12345678</v>
      </c>
      <c r="B33" s="39" t="s">
        <v>469</v>
      </c>
      <c r="C33" s="89">
        <v>1234567</v>
      </c>
      <c r="D33" s="24"/>
      <c r="E33" s="97">
        <v>12345678910112</v>
      </c>
      <c r="F33" s="98">
        <v>6</v>
      </c>
      <c r="G33" s="100">
        <v>44</v>
      </c>
      <c r="H33" s="101">
        <v>220</v>
      </c>
      <c r="I33" s="24"/>
      <c r="J33" s="39"/>
      <c r="K33" s="62">
        <v>1.05</v>
      </c>
      <c r="L33" s="110"/>
      <c r="M33" s="110"/>
      <c r="N33" s="110"/>
      <c r="O33" s="39">
        <v>150</v>
      </c>
      <c r="P33" s="39">
        <v>150</v>
      </c>
      <c r="Q33" s="40">
        <v>200</v>
      </c>
    </row>
    <row r="36" spans="1:17" ht="18.75" x14ac:dyDescent="0.3">
      <c r="A36" s="232" t="s">
        <v>497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4"/>
    </row>
  </sheetData>
  <sheetProtection selectLockedCells="1"/>
  <mergeCells count="32">
    <mergeCell ref="E23:E25"/>
    <mergeCell ref="F23:H23"/>
    <mergeCell ref="I23:K23"/>
    <mergeCell ref="L23:Q23"/>
    <mergeCell ref="A9:C10"/>
    <mergeCell ref="D9:D11"/>
    <mergeCell ref="E9:E11"/>
    <mergeCell ref="F9:H9"/>
    <mergeCell ref="I9:K9"/>
    <mergeCell ref="A14:Q14"/>
    <mergeCell ref="A16:C17"/>
    <mergeCell ref="D16:D18"/>
    <mergeCell ref="E16:E18"/>
    <mergeCell ref="F16:H16"/>
    <mergeCell ref="I16:K16"/>
    <mergeCell ref="L16:Q16"/>
    <mergeCell ref="A36:Q36"/>
    <mergeCell ref="R16:X16"/>
    <mergeCell ref="Y1:AA1"/>
    <mergeCell ref="A30:C31"/>
    <mergeCell ref="D30:D32"/>
    <mergeCell ref="E30:E32"/>
    <mergeCell ref="F30:H30"/>
    <mergeCell ref="I30:K30"/>
    <mergeCell ref="L30:Q30"/>
    <mergeCell ref="A28:Q28"/>
    <mergeCell ref="L9:Q9"/>
    <mergeCell ref="R9:X9"/>
    <mergeCell ref="A7:Q7"/>
    <mergeCell ref="A21:Q21"/>
    <mergeCell ref="A23:C24"/>
    <mergeCell ref="D23:D25"/>
  </mergeCells>
  <dataValidations count="6">
    <dataValidation type="decimal" allowBlank="1" showInputMessage="1" showErrorMessage="1" errorTitle="Numeric values" error="Please use numeric values less than 100000" sqref="U19:X19 U26:X26 I19:K19 I26:Q26 I33:K33 O33:Q33 I12:K13 U12:X13 O12:Q13 O19:Q19" xr:uid="{A42D9255-9D57-4C33-AA1A-83C5DDB7CF0E}">
      <formula1>0</formula1>
      <formula2>99999</formula2>
    </dataValidation>
    <dataValidation type="whole" allowBlank="1" showInputMessage="1" showErrorMessage="1" errorTitle="Numeric values" error="Please use numeric value between 1 and 5 digits" sqref="F33:H33 S19:T19 R26:T26 F26:H26 S12:T13 F12:H13 F19:H19" xr:uid="{85EB77AD-F41F-44DD-B505-3D216EB31F71}">
      <formula1>1</formula1>
      <formula2>99999</formula2>
    </dataValidation>
    <dataValidation type="whole" allowBlank="1" showInputMessage="1" showErrorMessage="1" errorTitle="Numeric values" error="Please use numeric values between 6 and 14 digits" sqref="E33 E26 E12:E13 E19" xr:uid="{A8608B19-9FF4-4E5B-B39E-37B1EDFD49A6}">
      <formula1>100000</formula1>
      <formula2>99999999999999</formula2>
    </dataValidation>
    <dataValidation type="textLength" operator="lessThanOrEqual" allowBlank="1" showInputMessage="1" showErrorMessage="1" errorTitle="Text length" error="Please use a maximum of 40 characters" sqref="B26 B33 B12:B13 B19" xr:uid="{F3CD10F2-AE5B-4111-BD54-C29FB30F9369}">
      <formula1>40</formula1>
    </dataValidation>
    <dataValidation type="whole" allowBlank="1" showInputMessage="1" showErrorMessage="1" errorTitle="Numeric values" error="Please use numeric values with 6 to 11 digits" sqref="A33 A26 A12:A13 A19" xr:uid="{132E052F-8DCB-4099-82CD-6996CA0D8763}">
      <formula1>100000</formula1>
      <formula2>99999999999</formula2>
    </dataValidation>
    <dataValidation type="whole" allowBlank="1" showInputMessage="1" showErrorMessage="1" errorTitle="Numeric values" error="Please use numeric values between 1 and 10 digits" sqref="C33 C26 C12:C13 C19" xr:uid="{03398522-261A-41CA-B7AD-43954569FCA6}">
      <formula1>1</formula1>
      <formula2>9999999999</formula2>
    </dataValidation>
  </dataValidations>
  <pageMargins left="0.7" right="0.7" top="0.75" bottom="0.75" header="0.3" footer="0.3"/>
  <pageSetup paperSize="9" scale="1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3">
    <pageSetUpPr fitToPage="1"/>
  </sheetPr>
  <dimension ref="A1:H196"/>
  <sheetViews>
    <sheetView zoomScale="80" zoomScaleNormal="80" workbookViewId="0">
      <pane ySplit="13" topLeftCell="A14" activePane="bottomLeft" state="frozen"/>
      <selection activeCell="A14" sqref="A14"/>
      <selection pane="bottomLeft" activeCell="N16" sqref="N16"/>
    </sheetView>
  </sheetViews>
  <sheetFormatPr defaultColWidth="9.140625" defaultRowHeight="15" x14ac:dyDescent="0.25"/>
  <cols>
    <col min="1" max="1" width="30" customWidth="1"/>
    <col min="2" max="2" width="40.7109375" customWidth="1"/>
    <col min="3" max="3" width="24.85546875" customWidth="1"/>
    <col min="4" max="4" width="24.7109375" customWidth="1"/>
    <col min="5" max="5" width="16.85546875" customWidth="1"/>
    <col min="6" max="6" width="11.42578125" style="44" bestFit="1" customWidth="1"/>
    <col min="7" max="7" width="7.85546875" style="44" customWidth="1"/>
    <col min="8" max="12" width="9.140625" customWidth="1"/>
  </cols>
  <sheetData>
    <row r="1" spans="1:8" ht="27" customHeight="1" x14ac:dyDescent="0.25">
      <c r="A1" s="200"/>
      <c r="B1" s="201"/>
      <c r="C1" s="155"/>
      <c r="D1" s="28"/>
      <c r="E1" s="28"/>
      <c r="F1" s="69">
        <v>1</v>
      </c>
      <c r="G1" s="69">
        <v>1</v>
      </c>
    </row>
    <row r="2" spans="1:8" ht="23.25" x14ac:dyDescent="0.35">
      <c r="A2" s="25"/>
      <c r="B2" s="2"/>
      <c r="C2" s="2"/>
      <c r="D2" s="28"/>
      <c r="E2" s="28"/>
      <c r="F2" s="69"/>
      <c r="G2" s="69"/>
    </row>
    <row r="3" spans="1:8" x14ac:dyDescent="0.25">
      <c r="A3" s="2"/>
      <c r="B3" s="2"/>
      <c r="C3" s="2"/>
      <c r="D3" s="28"/>
      <c r="E3" s="28"/>
      <c r="F3" s="69"/>
      <c r="G3" s="69"/>
    </row>
    <row r="4" spans="1:8" x14ac:dyDescent="0.25">
      <c r="A4" s="26"/>
      <c r="B4" s="30" t="b">
        <v>1</v>
      </c>
      <c r="C4" s="30"/>
      <c r="D4" s="29"/>
      <c r="E4" s="29"/>
      <c r="F4" s="69"/>
      <c r="G4" s="69"/>
    </row>
    <row r="5" spans="1:8" x14ac:dyDescent="0.25">
      <c r="A5" s="26"/>
      <c r="B5" s="30" t="b">
        <v>0</v>
      </c>
      <c r="C5" s="30"/>
      <c r="D5" s="29"/>
      <c r="E5" s="29"/>
      <c r="F5" s="69"/>
      <c r="G5" s="69"/>
    </row>
    <row r="6" spans="1:8" x14ac:dyDescent="0.25">
      <c r="A6" s="26"/>
      <c r="B6" s="30" t="b">
        <v>0</v>
      </c>
      <c r="C6" s="30"/>
      <c r="D6" s="29"/>
      <c r="E6" s="29"/>
      <c r="F6" s="69"/>
      <c r="G6" s="69"/>
    </row>
    <row r="7" spans="1:8" x14ac:dyDescent="0.25">
      <c r="A7" s="26"/>
      <c r="B7" s="26"/>
      <c r="C7" s="26"/>
      <c r="D7" s="29"/>
      <c r="E7" s="28"/>
      <c r="F7" s="69"/>
      <c r="G7" s="69"/>
    </row>
    <row r="8" spans="1:8" x14ac:dyDescent="0.25">
      <c r="A8" s="26"/>
      <c r="B8" s="29"/>
      <c r="C8" s="29"/>
      <c r="D8" s="28"/>
      <c r="E8" s="28"/>
      <c r="F8" s="69"/>
      <c r="G8" s="69"/>
    </row>
    <row r="9" spans="1:8" x14ac:dyDescent="0.25">
      <c r="A9" s="26"/>
      <c r="B9" s="29"/>
      <c r="C9" s="29"/>
      <c r="D9" s="28"/>
      <c r="E9" s="28"/>
      <c r="F9" s="69"/>
      <c r="G9" s="69"/>
    </row>
    <row r="10" spans="1:8" ht="15.75" thickBot="1" x14ac:dyDescent="0.3">
      <c r="A10" s="29">
        <f>COUNTA(A14:A196)</f>
        <v>0</v>
      </c>
      <c r="B10" s="48"/>
      <c r="C10" s="48"/>
      <c r="D10" s="29"/>
      <c r="E10" s="29"/>
      <c r="F10" s="29">
        <f>IF(F1=1,COUNTA(F14:F196),$A$10)</f>
        <v>0</v>
      </c>
      <c r="G10" s="29">
        <f>IF(G1=1,COUNTA(G14:G196),$A$10)</f>
        <v>0</v>
      </c>
      <c r="H10" s="33">
        <f>SUM(H14:H196)</f>
        <v>183</v>
      </c>
    </row>
    <row r="11" spans="1:8" ht="15" customHeight="1" x14ac:dyDescent="0.25">
      <c r="A11" s="244" t="s">
        <v>60</v>
      </c>
      <c r="B11" s="245"/>
      <c r="C11" s="245"/>
      <c r="D11" s="245"/>
      <c r="E11" s="245"/>
      <c r="F11" s="245"/>
      <c r="G11" s="246"/>
      <c r="H11" s="31"/>
    </row>
    <row r="12" spans="1:8" ht="15.75" thickBot="1" x14ac:dyDescent="0.3">
      <c r="A12" s="247"/>
      <c r="B12" s="248"/>
      <c r="C12" s="248"/>
      <c r="D12" s="248"/>
      <c r="E12" s="248"/>
      <c r="F12" s="248"/>
      <c r="G12" s="249"/>
      <c r="H12" s="31"/>
    </row>
    <row r="13" spans="1:8" ht="36.75" customHeight="1" x14ac:dyDescent="0.25">
      <c r="A13" s="73" t="s">
        <v>503</v>
      </c>
      <c r="B13" s="74" t="s">
        <v>55</v>
      </c>
      <c r="C13" s="74" t="s">
        <v>508</v>
      </c>
      <c r="D13" s="75" t="s">
        <v>492</v>
      </c>
      <c r="E13" s="136" t="s">
        <v>485</v>
      </c>
      <c r="F13" s="76" t="s">
        <v>491</v>
      </c>
      <c r="G13" s="77" t="s">
        <v>487</v>
      </c>
      <c r="H13" s="31"/>
    </row>
    <row r="14" spans="1:8" x14ac:dyDescent="0.25">
      <c r="A14" s="85"/>
      <c r="B14" s="96"/>
      <c r="C14" s="96"/>
      <c r="D14" s="137"/>
      <c r="E14" s="71"/>
      <c r="F14" s="70"/>
      <c r="G14" s="71"/>
      <c r="H14" s="31">
        <f>IF(G14="NO",1,IF(COUNTA(#REF!)=1,1,0))</f>
        <v>1</v>
      </c>
    </row>
    <row r="15" spans="1:8" ht="15" customHeight="1" x14ac:dyDescent="0.25">
      <c r="A15" s="85"/>
      <c r="B15" s="96"/>
      <c r="C15" s="96"/>
      <c r="D15" s="137"/>
      <c r="E15" s="71"/>
      <c r="F15" s="70"/>
      <c r="G15" s="71"/>
      <c r="H15" s="31">
        <f>IF(G15="NO",1,IF(COUNTA(#REF!)=1,1,0))</f>
        <v>1</v>
      </c>
    </row>
    <row r="16" spans="1:8" x14ac:dyDescent="0.25">
      <c r="A16" s="85"/>
      <c r="B16" s="96"/>
      <c r="C16" s="96"/>
      <c r="D16" s="137"/>
      <c r="E16" s="71"/>
      <c r="F16" s="70"/>
      <c r="G16" s="71"/>
      <c r="H16" s="31">
        <f>IF(G16="NO",1,IF(COUNTA(#REF!)=1,1,0))</f>
        <v>1</v>
      </c>
    </row>
    <row r="17" spans="1:8" x14ac:dyDescent="0.25">
      <c r="A17" s="85"/>
      <c r="B17" s="96"/>
      <c r="C17" s="96"/>
      <c r="D17" s="137"/>
      <c r="E17" s="71"/>
      <c r="F17" s="70"/>
      <c r="G17" s="71"/>
      <c r="H17" s="31">
        <f>IF(G17="NO",1,IF(COUNTA(#REF!)=1,1,0))</f>
        <v>1</v>
      </c>
    </row>
    <row r="18" spans="1:8" x14ac:dyDescent="0.25">
      <c r="A18" s="85"/>
      <c r="B18" s="96"/>
      <c r="C18" s="96"/>
      <c r="D18" s="137"/>
      <c r="E18" s="71"/>
      <c r="F18" s="70"/>
      <c r="G18" s="71"/>
      <c r="H18" s="31">
        <f>IF(G18="NO",1,IF(COUNTA(#REF!)=1,1,0))</f>
        <v>1</v>
      </c>
    </row>
    <row r="19" spans="1:8" x14ac:dyDescent="0.25">
      <c r="A19" s="85"/>
      <c r="B19" s="96"/>
      <c r="C19" s="96"/>
      <c r="D19" s="137"/>
      <c r="E19" s="71"/>
      <c r="F19" s="70"/>
      <c r="G19" s="71"/>
      <c r="H19" s="31">
        <f>IF(G19="NO",1,IF(COUNTA(#REF!)=1,1,0))</f>
        <v>1</v>
      </c>
    </row>
    <row r="20" spans="1:8" x14ac:dyDescent="0.25">
      <c r="A20" s="85"/>
      <c r="B20" s="96"/>
      <c r="C20" s="96"/>
      <c r="D20" s="137"/>
      <c r="E20" s="71"/>
      <c r="F20" s="70"/>
      <c r="G20" s="71"/>
      <c r="H20" s="31">
        <f>IF(G20="NO",1,IF(COUNTA(#REF!)=1,1,0))</f>
        <v>1</v>
      </c>
    </row>
    <row r="21" spans="1:8" x14ac:dyDescent="0.25">
      <c r="A21" s="85"/>
      <c r="B21" s="96"/>
      <c r="C21" s="96"/>
      <c r="D21" s="137"/>
      <c r="E21" s="71"/>
      <c r="F21" s="70"/>
      <c r="G21" s="71"/>
      <c r="H21" s="31">
        <f>IF(G21="NO",1,IF(COUNTA(#REF!)=1,1,0))</f>
        <v>1</v>
      </c>
    </row>
    <row r="22" spans="1:8" x14ac:dyDescent="0.25">
      <c r="A22" s="85"/>
      <c r="B22" s="96"/>
      <c r="C22" s="96"/>
      <c r="D22" s="137"/>
      <c r="E22" s="71"/>
      <c r="F22" s="70"/>
      <c r="G22" s="71"/>
      <c r="H22" s="31">
        <f>IF(G22="NO",1,IF(COUNTA(#REF!)=1,1,0))</f>
        <v>1</v>
      </c>
    </row>
    <row r="23" spans="1:8" x14ac:dyDescent="0.25">
      <c r="A23" s="85"/>
      <c r="B23" s="96"/>
      <c r="C23" s="96"/>
      <c r="D23" s="137"/>
      <c r="E23" s="71"/>
      <c r="F23" s="70"/>
      <c r="G23" s="71"/>
      <c r="H23" s="31">
        <f>IF(G23="NO",1,IF(COUNTA(#REF!)=1,1,0))</f>
        <v>1</v>
      </c>
    </row>
    <row r="24" spans="1:8" x14ac:dyDescent="0.25">
      <c r="A24" s="85"/>
      <c r="B24" s="96"/>
      <c r="C24" s="96"/>
      <c r="D24" s="137"/>
      <c r="E24" s="71"/>
      <c r="F24" s="70"/>
      <c r="G24" s="71"/>
      <c r="H24" s="31">
        <f>IF(G24="NO",1,IF(COUNTA(#REF!)=1,1,0))</f>
        <v>1</v>
      </c>
    </row>
    <row r="25" spans="1:8" x14ac:dyDescent="0.25">
      <c r="A25" s="85"/>
      <c r="B25" s="96"/>
      <c r="C25" s="96"/>
      <c r="D25" s="137"/>
      <c r="E25" s="71"/>
      <c r="F25" s="70"/>
      <c r="G25" s="71"/>
      <c r="H25" s="31">
        <f>IF(G25="NO",1,IF(COUNTA(#REF!)=1,1,0))</f>
        <v>1</v>
      </c>
    </row>
    <row r="26" spans="1:8" x14ac:dyDescent="0.25">
      <c r="A26" s="85"/>
      <c r="B26" s="96"/>
      <c r="C26" s="96"/>
      <c r="D26" s="137"/>
      <c r="E26" s="71"/>
      <c r="F26" s="70"/>
      <c r="G26" s="71"/>
      <c r="H26" s="31">
        <f>IF(G26="NO",1,IF(COUNTA(#REF!)=1,1,0))</f>
        <v>1</v>
      </c>
    </row>
    <row r="27" spans="1:8" x14ac:dyDescent="0.25">
      <c r="A27" s="85"/>
      <c r="B27" s="96"/>
      <c r="C27" s="96"/>
      <c r="D27" s="137"/>
      <c r="E27" s="71"/>
      <c r="F27" s="70"/>
      <c r="G27" s="71"/>
      <c r="H27" s="31">
        <f>IF(G27="NO",1,IF(COUNTA(#REF!)=1,1,0))</f>
        <v>1</v>
      </c>
    </row>
    <row r="28" spans="1:8" x14ac:dyDescent="0.25">
      <c r="A28" s="85"/>
      <c r="B28" s="96"/>
      <c r="C28" s="96"/>
      <c r="D28" s="137"/>
      <c r="E28" s="71"/>
      <c r="F28" s="70"/>
      <c r="G28" s="71"/>
      <c r="H28" s="31">
        <f>IF(G28="NO",1,IF(COUNTA(#REF!)=1,1,0))</f>
        <v>1</v>
      </c>
    </row>
    <row r="29" spans="1:8" x14ac:dyDescent="0.25">
      <c r="A29" s="85"/>
      <c r="B29" s="96"/>
      <c r="C29" s="96"/>
      <c r="D29" s="137"/>
      <c r="E29" s="71"/>
      <c r="F29" s="70"/>
      <c r="G29" s="71"/>
      <c r="H29" s="31">
        <f>IF(G29="NO",1,IF(COUNTA(#REF!)=1,1,0))</f>
        <v>1</v>
      </c>
    </row>
    <row r="30" spans="1:8" x14ac:dyDescent="0.25">
      <c r="A30" s="85"/>
      <c r="B30" s="96"/>
      <c r="C30" s="96"/>
      <c r="D30" s="137"/>
      <c r="E30" s="71"/>
      <c r="F30" s="70"/>
      <c r="G30" s="71"/>
      <c r="H30" s="31">
        <f>IF(G30="NO",1,IF(COUNTA(#REF!)=1,1,0))</f>
        <v>1</v>
      </c>
    </row>
    <row r="31" spans="1:8" x14ac:dyDescent="0.25">
      <c r="A31" s="85"/>
      <c r="B31" s="96"/>
      <c r="C31" s="96"/>
      <c r="D31" s="137"/>
      <c r="E31" s="71"/>
      <c r="F31" s="70"/>
      <c r="G31" s="71"/>
      <c r="H31" s="31">
        <f>IF(G31="NO",1,IF(COUNTA(#REF!)=1,1,0))</f>
        <v>1</v>
      </c>
    </row>
    <row r="32" spans="1:8" x14ac:dyDescent="0.25">
      <c r="A32" s="85"/>
      <c r="B32" s="96"/>
      <c r="C32" s="96"/>
      <c r="D32" s="137"/>
      <c r="E32" s="71"/>
      <c r="F32" s="70"/>
      <c r="G32" s="71"/>
      <c r="H32" s="31">
        <f>IF(G32="NO",1,IF(COUNTA(#REF!)=1,1,0))</f>
        <v>1</v>
      </c>
    </row>
    <row r="33" spans="1:8" x14ac:dyDescent="0.25">
      <c r="A33" s="85"/>
      <c r="B33" s="96"/>
      <c r="C33" s="96"/>
      <c r="D33" s="137"/>
      <c r="E33" s="71"/>
      <c r="F33" s="70"/>
      <c r="G33" s="71"/>
      <c r="H33" s="31">
        <f>IF(G33="NO",1,IF(COUNTA(#REF!)=1,1,0))</f>
        <v>1</v>
      </c>
    </row>
    <row r="34" spans="1:8" x14ac:dyDescent="0.25">
      <c r="A34" s="85"/>
      <c r="B34" s="96"/>
      <c r="C34" s="96"/>
      <c r="D34" s="137"/>
      <c r="E34" s="71"/>
      <c r="F34" s="70"/>
      <c r="G34" s="71"/>
      <c r="H34" s="31">
        <f>IF(G34="NO",1,IF(COUNTA(#REF!)=1,1,0))</f>
        <v>1</v>
      </c>
    </row>
    <row r="35" spans="1:8" x14ac:dyDescent="0.25">
      <c r="A35" s="85"/>
      <c r="B35" s="96"/>
      <c r="C35" s="96"/>
      <c r="D35" s="137"/>
      <c r="E35" s="71"/>
      <c r="F35" s="70"/>
      <c r="G35" s="71"/>
      <c r="H35" s="31">
        <f>IF(G35="NO",1,IF(COUNTA(#REF!)=1,1,0))</f>
        <v>1</v>
      </c>
    </row>
    <row r="36" spans="1:8" x14ac:dyDescent="0.25">
      <c r="A36" s="85"/>
      <c r="B36" s="96"/>
      <c r="C36" s="96"/>
      <c r="D36" s="137"/>
      <c r="E36" s="71"/>
      <c r="F36" s="70"/>
      <c r="G36" s="71"/>
      <c r="H36" s="31">
        <f>IF(G36="NO",1,IF(COUNTA(#REF!)=1,1,0))</f>
        <v>1</v>
      </c>
    </row>
    <row r="37" spans="1:8" x14ac:dyDescent="0.25">
      <c r="A37" s="85"/>
      <c r="B37" s="96"/>
      <c r="C37" s="96"/>
      <c r="D37" s="137"/>
      <c r="E37" s="71"/>
      <c r="F37" s="70"/>
      <c r="G37" s="71"/>
      <c r="H37" s="31">
        <f>IF(G37="NO",1,IF(COUNTA(#REF!)=1,1,0))</f>
        <v>1</v>
      </c>
    </row>
    <row r="38" spans="1:8" x14ac:dyDescent="0.25">
      <c r="A38" s="85"/>
      <c r="B38" s="96"/>
      <c r="C38" s="96"/>
      <c r="D38" s="137"/>
      <c r="E38" s="71"/>
      <c r="F38" s="70"/>
      <c r="G38" s="71"/>
      <c r="H38" s="31">
        <f>IF(G38="NO",1,IF(COUNTA(#REF!)=1,1,0))</f>
        <v>1</v>
      </c>
    </row>
    <row r="39" spans="1:8" x14ac:dyDescent="0.25">
      <c r="A39" s="85"/>
      <c r="B39" s="96"/>
      <c r="C39" s="96"/>
      <c r="D39" s="137"/>
      <c r="E39" s="71"/>
      <c r="F39" s="70"/>
      <c r="G39" s="71"/>
      <c r="H39" s="31">
        <f>IF(G39="NO",1,IF(COUNTA(#REF!)=1,1,0))</f>
        <v>1</v>
      </c>
    </row>
    <row r="40" spans="1:8" x14ac:dyDescent="0.25">
      <c r="A40" s="85"/>
      <c r="B40" s="96"/>
      <c r="C40" s="96"/>
      <c r="D40" s="137"/>
      <c r="E40" s="71"/>
      <c r="F40" s="70"/>
      <c r="G40" s="71"/>
      <c r="H40" s="31">
        <f>IF(G40="NO",1,IF(COUNTA(#REF!)=1,1,0))</f>
        <v>1</v>
      </c>
    </row>
    <row r="41" spans="1:8" x14ac:dyDescent="0.25">
      <c r="A41" s="85"/>
      <c r="B41" s="96"/>
      <c r="C41" s="96"/>
      <c r="D41" s="137"/>
      <c r="E41" s="71"/>
      <c r="F41" s="70"/>
      <c r="G41" s="71"/>
      <c r="H41" s="31">
        <f>IF(G41="NO",1,IF(COUNTA(#REF!)=1,1,0))</f>
        <v>1</v>
      </c>
    </row>
    <row r="42" spans="1:8" x14ac:dyDescent="0.25">
      <c r="A42" s="85"/>
      <c r="B42" s="96"/>
      <c r="C42" s="96"/>
      <c r="D42" s="137"/>
      <c r="E42" s="71"/>
      <c r="F42" s="70"/>
      <c r="G42" s="71"/>
      <c r="H42" s="31">
        <f>IF(G42="NO",1,IF(COUNTA(#REF!)=1,1,0))</f>
        <v>1</v>
      </c>
    </row>
    <row r="43" spans="1:8" x14ac:dyDescent="0.25">
      <c r="A43" s="85"/>
      <c r="B43" s="96"/>
      <c r="C43" s="96"/>
      <c r="D43" s="137"/>
      <c r="E43" s="71"/>
      <c r="F43" s="70"/>
      <c r="G43" s="71"/>
      <c r="H43" s="31">
        <f>IF(G43="NO",1,IF(COUNTA(#REF!)=1,1,0))</f>
        <v>1</v>
      </c>
    </row>
    <row r="44" spans="1:8" x14ac:dyDescent="0.25">
      <c r="A44" s="85"/>
      <c r="B44" s="96"/>
      <c r="C44" s="96"/>
      <c r="D44" s="137"/>
      <c r="E44" s="71"/>
      <c r="F44" s="70"/>
      <c r="G44" s="71"/>
      <c r="H44" s="31">
        <f>IF(G44="NO",1,IF(COUNTA(#REF!)=1,1,0))</f>
        <v>1</v>
      </c>
    </row>
    <row r="45" spans="1:8" x14ac:dyDescent="0.25">
      <c r="A45" s="85"/>
      <c r="B45" s="96"/>
      <c r="C45" s="96"/>
      <c r="D45" s="137"/>
      <c r="E45" s="71"/>
      <c r="F45" s="70"/>
      <c r="G45" s="71"/>
      <c r="H45" s="31">
        <f>IF(G45="NO",1,IF(COUNTA(#REF!)=1,1,0))</f>
        <v>1</v>
      </c>
    </row>
    <row r="46" spans="1:8" x14ac:dyDescent="0.25">
      <c r="A46" s="85"/>
      <c r="B46" s="96"/>
      <c r="C46" s="96"/>
      <c r="D46" s="137"/>
      <c r="E46" s="71"/>
      <c r="F46" s="70"/>
      <c r="G46" s="71"/>
      <c r="H46" s="31">
        <f>IF(G46="NO",1,IF(COUNTA(#REF!)=1,1,0))</f>
        <v>1</v>
      </c>
    </row>
    <row r="47" spans="1:8" x14ac:dyDescent="0.25">
      <c r="A47" s="85"/>
      <c r="B47" s="96"/>
      <c r="C47" s="96"/>
      <c r="D47" s="137"/>
      <c r="E47" s="71"/>
      <c r="F47" s="70"/>
      <c r="G47" s="71"/>
      <c r="H47" s="31">
        <f>IF(G47="NO",1,IF(COUNTA(#REF!)=1,1,0))</f>
        <v>1</v>
      </c>
    </row>
    <row r="48" spans="1:8" x14ac:dyDescent="0.25">
      <c r="A48" s="85"/>
      <c r="B48" s="96"/>
      <c r="C48" s="96"/>
      <c r="D48" s="137"/>
      <c r="E48" s="71"/>
      <c r="F48" s="70"/>
      <c r="G48" s="71"/>
      <c r="H48" s="31">
        <f>IF(G48="NO",1,IF(COUNTA(#REF!)=1,1,0))</f>
        <v>1</v>
      </c>
    </row>
    <row r="49" spans="1:8" x14ac:dyDescent="0.25">
      <c r="A49" s="85"/>
      <c r="B49" s="96"/>
      <c r="C49" s="96"/>
      <c r="D49" s="137"/>
      <c r="E49" s="71"/>
      <c r="F49" s="70"/>
      <c r="G49" s="71"/>
      <c r="H49" s="31">
        <f>IF(G49="NO",1,IF(COUNTA(#REF!)=1,1,0))</f>
        <v>1</v>
      </c>
    </row>
    <row r="50" spans="1:8" x14ac:dyDescent="0.25">
      <c r="A50" s="85"/>
      <c r="B50" s="96"/>
      <c r="C50" s="96"/>
      <c r="D50" s="137"/>
      <c r="E50" s="71"/>
      <c r="F50" s="70"/>
      <c r="G50" s="71"/>
      <c r="H50" s="31">
        <f>IF(G50="NO",1,IF(COUNTA(#REF!)=1,1,0))</f>
        <v>1</v>
      </c>
    </row>
    <row r="51" spans="1:8" x14ac:dyDescent="0.25">
      <c r="A51" s="85"/>
      <c r="B51" s="96"/>
      <c r="C51" s="96"/>
      <c r="D51" s="137"/>
      <c r="E51" s="71"/>
      <c r="F51" s="70"/>
      <c r="G51" s="71"/>
      <c r="H51" s="31">
        <f>IF(G51="NO",1,IF(COUNTA(#REF!)=1,1,0))</f>
        <v>1</v>
      </c>
    </row>
    <row r="52" spans="1:8" x14ac:dyDescent="0.25">
      <c r="A52" s="85"/>
      <c r="B52" s="96"/>
      <c r="C52" s="96"/>
      <c r="D52" s="137"/>
      <c r="E52" s="71"/>
      <c r="F52" s="70"/>
      <c r="G52" s="71"/>
      <c r="H52" s="31">
        <f>IF(G52="NO",1,IF(COUNTA(#REF!)=1,1,0))</f>
        <v>1</v>
      </c>
    </row>
    <row r="53" spans="1:8" x14ac:dyDescent="0.25">
      <c r="A53" s="85"/>
      <c r="B53" s="96"/>
      <c r="C53" s="96"/>
      <c r="D53" s="137"/>
      <c r="E53" s="71"/>
      <c r="F53" s="70"/>
      <c r="G53" s="71"/>
      <c r="H53" s="31">
        <f>IF(G53="NO",1,IF(COUNTA(#REF!)=1,1,0))</f>
        <v>1</v>
      </c>
    </row>
    <row r="54" spans="1:8" x14ac:dyDescent="0.25">
      <c r="A54" s="85"/>
      <c r="B54" s="96"/>
      <c r="C54" s="96"/>
      <c r="D54" s="137"/>
      <c r="E54" s="71"/>
      <c r="F54" s="70"/>
      <c r="G54" s="71"/>
      <c r="H54" s="31">
        <f>IF(G54="NO",1,IF(COUNTA(#REF!)=1,1,0))</f>
        <v>1</v>
      </c>
    </row>
    <row r="55" spans="1:8" x14ac:dyDescent="0.25">
      <c r="A55" s="85"/>
      <c r="B55" s="96"/>
      <c r="C55" s="96"/>
      <c r="D55" s="137"/>
      <c r="E55" s="71"/>
      <c r="F55" s="70"/>
      <c r="G55" s="71"/>
      <c r="H55" s="31">
        <f>IF(G55="NO",1,IF(COUNTA(#REF!)=1,1,0))</f>
        <v>1</v>
      </c>
    </row>
    <row r="56" spans="1:8" x14ac:dyDescent="0.25">
      <c r="A56" s="85"/>
      <c r="B56" s="96"/>
      <c r="C56" s="96"/>
      <c r="D56" s="137"/>
      <c r="E56" s="71"/>
      <c r="F56" s="70"/>
      <c r="G56" s="71"/>
      <c r="H56" s="31">
        <f>IF(G56="NO",1,IF(COUNTA(#REF!)=1,1,0))</f>
        <v>1</v>
      </c>
    </row>
    <row r="57" spans="1:8" x14ac:dyDescent="0.25">
      <c r="A57" s="85"/>
      <c r="B57" s="96"/>
      <c r="C57" s="96"/>
      <c r="D57" s="137"/>
      <c r="E57" s="71"/>
      <c r="F57" s="70"/>
      <c r="G57" s="71"/>
      <c r="H57" s="31">
        <f>IF(G57="NO",1,IF(COUNTA(#REF!)=1,1,0))</f>
        <v>1</v>
      </c>
    </row>
    <row r="58" spans="1:8" x14ac:dyDescent="0.25">
      <c r="A58" s="85"/>
      <c r="B58" s="96"/>
      <c r="C58" s="96"/>
      <c r="D58" s="137"/>
      <c r="E58" s="71"/>
      <c r="F58" s="70"/>
      <c r="G58" s="71"/>
      <c r="H58" s="31">
        <f>IF(G58="NO",1,IF(COUNTA(#REF!)=1,1,0))</f>
        <v>1</v>
      </c>
    </row>
    <row r="59" spans="1:8" x14ac:dyDescent="0.25">
      <c r="A59" s="85"/>
      <c r="B59" s="96"/>
      <c r="C59" s="96"/>
      <c r="D59" s="137"/>
      <c r="E59" s="71"/>
      <c r="F59" s="70"/>
      <c r="G59" s="71"/>
      <c r="H59" s="31">
        <f>IF(G59="NO",1,IF(COUNTA(#REF!)=1,1,0))</f>
        <v>1</v>
      </c>
    </row>
    <row r="60" spans="1:8" x14ac:dyDescent="0.25">
      <c r="A60" s="85"/>
      <c r="B60" s="96"/>
      <c r="C60" s="96"/>
      <c r="D60" s="137"/>
      <c r="E60" s="71"/>
      <c r="F60" s="70"/>
      <c r="G60" s="71"/>
      <c r="H60" s="31">
        <f>IF(G60="NO",1,IF(COUNTA(#REF!)=1,1,0))</f>
        <v>1</v>
      </c>
    </row>
    <row r="61" spans="1:8" x14ac:dyDescent="0.25">
      <c r="A61" s="85"/>
      <c r="B61" s="96"/>
      <c r="C61" s="96"/>
      <c r="D61" s="137"/>
      <c r="E61" s="71"/>
      <c r="F61" s="70"/>
      <c r="G61" s="71"/>
      <c r="H61" s="31">
        <f>IF(G61="NO",1,IF(COUNTA(#REF!)=1,1,0))</f>
        <v>1</v>
      </c>
    </row>
    <row r="62" spans="1:8" x14ac:dyDescent="0.25">
      <c r="A62" s="85"/>
      <c r="B62" s="96"/>
      <c r="C62" s="96"/>
      <c r="D62" s="137"/>
      <c r="E62" s="71"/>
      <c r="F62" s="70"/>
      <c r="G62" s="71"/>
      <c r="H62" s="31">
        <f>IF(G62="NO",1,IF(COUNTA(#REF!)=1,1,0))</f>
        <v>1</v>
      </c>
    </row>
    <row r="63" spans="1:8" x14ac:dyDescent="0.25">
      <c r="A63" s="85"/>
      <c r="B63" s="96"/>
      <c r="C63" s="96"/>
      <c r="D63" s="137"/>
      <c r="E63" s="71"/>
      <c r="F63" s="70"/>
      <c r="G63" s="71"/>
      <c r="H63" s="31">
        <f>IF(G63="NO",1,IF(COUNTA(#REF!)=1,1,0))</f>
        <v>1</v>
      </c>
    </row>
    <row r="64" spans="1:8" x14ac:dyDescent="0.25">
      <c r="A64" s="85"/>
      <c r="B64" s="96"/>
      <c r="C64" s="96"/>
      <c r="D64" s="137"/>
      <c r="E64" s="71"/>
      <c r="F64" s="70"/>
      <c r="G64" s="71"/>
      <c r="H64" s="31">
        <f>IF(G64="NO",1,IF(COUNTA(#REF!)=1,1,0))</f>
        <v>1</v>
      </c>
    </row>
    <row r="65" spans="1:8" x14ac:dyDescent="0.25">
      <c r="A65" s="85"/>
      <c r="B65" s="96"/>
      <c r="C65" s="96"/>
      <c r="D65" s="137"/>
      <c r="E65" s="71"/>
      <c r="F65" s="70"/>
      <c r="G65" s="71"/>
      <c r="H65" s="31">
        <f>IF(G65="NO",1,IF(COUNTA(#REF!)=1,1,0))</f>
        <v>1</v>
      </c>
    </row>
    <row r="66" spans="1:8" x14ac:dyDescent="0.25">
      <c r="A66" s="85"/>
      <c r="B66" s="96"/>
      <c r="C66" s="96"/>
      <c r="D66" s="137"/>
      <c r="E66" s="71"/>
      <c r="F66" s="70"/>
      <c r="G66" s="71"/>
      <c r="H66" s="31">
        <f>IF(G66="NO",1,IF(COUNTA(#REF!)=1,1,0))</f>
        <v>1</v>
      </c>
    </row>
    <row r="67" spans="1:8" x14ac:dyDescent="0.25">
      <c r="A67" s="85"/>
      <c r="B67" s="96"/>
      <c r="C67" s="96"/>
      <c r="D67" s="137"/>
      <c r="E67" s="71"/>
      <c r="F67" s="70"/>
      <c r="G67" s="71"/>
      <c r="H67" s="31">
        <f>IF(G67="NO",1,IF(COUNTA(#REF!)=1,1,0))</f>
        <v>1</v>
      </c>
    </row>
    <row r="68" spans="1:8" x14ac:dyDescent="0.25">
      <c r="A68" s="85"/>
      <c r="B68" s="96"/>
      <c r="C68" s="96"/>
      <c r="D68" s="137"/>
      <c r="E68" s="71"/>
      <c r="F68" s="70"/>
      <c r="G68" s="71"/>
      <c r="H68" s="31">
        <f>IF(G68="NO",1,IF(COUNTA(#REF!)=1,1,0))</f>
        <v>1</v>
      </c>
    </row>
    <row r="69" spans="1:8" x14ac:dyDescent="0.25">
      <c r="A69" s="85"/>
      <c r="B69" s="96"/>
      <c r="C69" s="96"/>
      <c r="D69" s="137"/>
      <c r="E69" s="71"/>
      <c r="F69" s="70"/>
      <c r="G69" s="71"/>
      <c r="H69" s="31">
        <f>IF(G69="NO",1,IF(COUNTA(#REF!)=1,1,0))</f>
        <v>1</v>
      </c>
    </row>
    <row r="70" spans="1:8" x14ac:dyDescent="0.25">
      <c r="A70" s="85"/>
      <c r="B70" s="96"/>
      <c r="C70" s="96"/>
      <c r="D70" s="137"/>
      <c r="E70" s="71"/>
      <c r="F70" s="70"/>
      <c r="G70" s="71"/>
      <c r="H70" s="31">
        <f>IF(G70="NO",1,IF(COUNTA(#REF!)=1,1,0))</f>
        <v>1</v>
      </c>
    </row>
    <row r="71" spans="1:8" x14ac:dyDescent="0.25">
      <c r="A71" s="85"/>
      <c r="B71" s="96"/>
      <c r="C71" s="96"/>
      <c r="D71" s="137"/>
      <c r="E71" s="71"/>
      <c r="F71" s="70"/>
      <c r="G71" s="71"/>
      <c r="H71" s="31">
        <f>IF(G71="NO",1,IF(COUNTA(#REF!)=1,1,0))</f>
        <v>1</v>
      </c>
    </row>
    <row r="72" spans="1:8" x14ac:dyDescent="0.25">
      <c r="A72" s="85"/>
      <c r="B72" s="96"/>
      <c r="C72" s="96"/>
      <c r="D72" s="137"/>
      <c r="E72" s="71"/>
      <c r="F72" s="70"/>
      <c r="G72" s="71"/>
      <c r="H72" s="31">
        <f>IF(G72="NO",1,IF(COUNTA(#REF!)=1,1,0))</f>
        <v>1</v>
      </c>
    </row>
    <row r="73" spans="1:8" x14ac:dyDescent="0.25">
      <c r="A73" s="85"/>
      <c r="B73" s="96"/>
      <c r="C73" s="96"/>
      <c r="D73" s="137"/>
      <c r="E73" s="71"/>
      <c r="F73" s="70"/>
      <c r="G73" s="71"/>
      <c r="H73" s="31">
        <f>IF(G73="NO",1,IF(COUNTA(#REF!)=1,1,0))</f>
        <v>1</v>
      </c>
    </row>
    <row r="74" spans="1:8" x14ac:dyDescent="0.25">
      <c r="A74" s="85"/>
      <c r="B74" s="96"/>
      <c r="C74" s="96"/>
      <c r="D74" s="137"/>
      <c r="E74" s="71"/>
      <c r="F74" s="70"/>
      <c r="G74" s="71"/>
      <c r="H74" s="31">
        <f>IF(G74="NO",1,IF(COUNTA(#REF!)=1,1,0))</f>
        <v>1</v>
      </c>
    </row>
    <row r="75" spans="1:8" x14ac:dyDescent="0.25">
      <c r="A75" s="85"/>
      <c r="B75" s="96"/>
      <c r="C75" s="96"/>
      <c r="D75" s="137"/>
      <c r="E75" s="71"/>
      <c r="F75" s="70"/>
      <c r="G75" s="71"/>
      <c r="H75" s="31">
        <f>IF(G75="NO",1,IF(COUNTA(#REF!)=1,1,0))</f>
        <v>1</v>
      </c>
    </row>
    <row r="76" spans="1:8" x14ac:dyDescent="0.25">
      <c r="A76" s="85"/>
      <c r="B76" s="96"/>
      <c r="C76" s="96"/>
      <c r="D76" s="137"/>
      <c r="E76" s="71"/>
      <c r="F76" s="70"/>
      <c r="G76" s="71"/>
      <c r="H76" s="31">
        <f>IF(G76="NO",1,IF(COUNTA(#REF!)=1,1,0))</f>
        <v>1</v>
      </c>
    </row>
    <row r="77" spans="1:8" x14ac:dyDescent="0.25">
      <c r="A77" s="85"/>
      <c r="B77" s="96"/>
      <c r="C77" s="96"/>
      <c r="D77" s="137"/>
      <c r="E77" s="71"/>
      <c r="F77" s="70"/>
      <c r="G77" s="71"/>
      <c r="H77" s="31">
        <f>IF(G77="NO",1,IF(COUNTA(#REF!)=1,1,0))</f>
        <v>1</v>
      </c>
    </row>
    <row r="78" spans="1:8" x14ac:dyDescent="0.25">
      <c r="A78" s="85"/>
      <c r="B78" s="96"/>
      <c r="C78" s="96"/>
      <c r="D78" s="137"/>
      <c r="E78" s="71"/>
      <c r="F78" s="70"/>
      <c r="G78" s="71"/>
      <c r="H78" s="31">
        <f>IF(G78="NO",1,IF(COUNTA(#REF!)=1,1,0))</f>
        <v>1</v>
      </c>
    </row>
    <row r="79" spans="1:8" x14ac:dyDescent="0.25">
      <c r="A79" s="85"/>
      <c r="B79" s="96"/>
      <c r="C79" s="96"/>
      <c r="D79" s="137"/>
      <c r="E79" s="71"/>
      <c r="F79" s="70"/>
      <c r="G79" s="71"/>
      <c r="H79" s="31">
        <f>IF(G79="NO",1,IF(COUNTA(#REF!)=1,1,0))</f>
        <v>1</v>
      </c>
    </row>
    <row r="80" spans="1:8" x14ac:dyDescent="0.25">
      <c r="A80" s="85"/>
      <c r="B80" s="96"/>
      <c r="C80" s="96"/>
      <c r="D80" s="137"/>
      <c r="E80" s="71"/>
      <c r="F80" s="70"/>
      <c r="G80" s="71"/>
      <c r="H80" s="31">
        <f>IF(G80="NO",1,IF(COUNTA(#REF!)=1,1,0))</f>
        <v>1</v>
      </c>
    </row>
    <row r="81" spans="1:8" x14ac:dyDescent="0.25">
      <c r="A81" s="85"/>
      <c r="B81" s="96"/>
      <c r="C81" s="96"/>
      <c r="D81" s="137"/>
      <c r="E81" s="71"/>
      <c r="F81" s="70"/>
      <c r="G81" s="71"/>
      <c r="H81" s="31">
        <f>IF(G81="NO",1,IF(COUNTA(#REF!)=1,1,0))</f>
        <v>1</v>
      </c>
    </row>
    <row r="82" spans="1:8" x14ac:dyDescent="0.25">
      <c r="A82" s="85"/>
      <c r="B82" s="96"/>
      <c r="C82" s="96"/>
      <c r="D82" s="137"/>
      <c r="E82" s="71"/>
      <c r="F82" s="70"/>
      <c r="G82" s="71"/>
      <c r="H82" s="31">
        <f>IF(G82="NO",1,IF(COUNTA(#REF!)=1,1,0))</f>
        <v>1</v>
      </c>
    </row>
    <row r="83" spans="1:8" x14ac:dyDescent="0.25">
      <c r="A83" s="85"/>
      <c r="B83" s="96"/>
      <c r="C83" s="96"/>
      <c r="D83" s="137"/>
      <c r="E83" s="71"/>
      <c r="F83" s="70"/>
      <c r="G83" s="71"/>
      <c r="H83" s="31">
        <f>IF(G83="NO",1,IF(COUNTA(#REF!)=1,1,0))</f>
        <v>1</v>
      </c>
    </row>
    <row r="84" spans="1:8" x14ac:dyDescent="0.25">
      <c r="A84" s="85"/>
      <c r="B84" s="96"/>
      <c r="C84" s="96"/>
      <c r="D84" s="137"/>
      <c r="E84" s="71"/>
      <c r="F84" s="70"/>
      <c r="G84" s="71"/>
      <c r="H84" s="31">
        <f>IF(G84="NO",1,IF(COUNTA(#REF!)=1,1,0))</f>
        <v>1</v>
      </c>
    </row>
    <row r="85" spans="1:8" x14ac:dyDescent="0.25">
      <c r="A85" s="85"/>
      <c r="B85" s="96"/>
      <c r="C85" s="96"/>
      <c r="D85" s="137"/>
      <c r="E85" s="71"/>
      <c r="F85" s="70"/>
      <c r="G85" s="71"/>
      <c r="H85" s="31">
        <f>IF(G85="NO",1,IF(COUNTA(#REF!)=1,1,0))</f>
        <v>1</v>
      </c>
    </row>
    <row r="86" spans="1:8" x14ac:dyDescent="0.25">
      <c r="A86" s="85"/>
      <c r="B86" s="96"/>
      <c r="C86" s="96"/>
      <c r="D86" s="137"/>
      <c r="E86" s="71"/>
      <c r="F86" s="70"/>
      <c r="G86" s="71"/>
      <c r="H86" s="31">
        <f>IF(G86="NO",1,IF(COUNTA(#REF!)=1,1,0))</f>
        <v>1</v>
      </c>
    </row>
    <row r="87" spans="1:8" x14ac:dyDescent="0.25">
      <c r="A87" s="85"/>
      <c r="B87" s="96"/>
      <c r="C87" s="96"/>
      <c r="D87" s="137"/>
      <c r="E87" s="71"/>
      <c r="F87" s="70"/>
      <c r="G87" s="71"/>
      <c r="H87" s="31">
        <f>IF(G87="NO",1,IF(COUNTA(#REF!)=1,1,0))</f>
        <v>1</v>
      </c>
    </row>
    <row r="88" spans="1:8" x14ac:dyDescent="0.25">
      <c r="A88" s="85"/>
      <c r="B88" s="96"/>
      <c r="C88" s="96"/>
      <c r="D88" s="137"/>
      <c r="E88" s="71"/>
      <c r="F88" s="70"/>
      <c r="G88" s="71"/>
      <c r="H88" s="31">
        <f>IF(G88="NO",1,IF(COUNTA(#REF!)=1,1,0))</f>
        <v>1</v>
      </c>
    </row>
    <row r="89" spans="1:8" x14ac:dyDescent="0.25">
      <c r="A89" s="85"/>
      <c r="B89" s="96"/>
      <c r="C89" s="96"/>
      <c r="D89" s="137"/>
      <c r="E89" s="71"/>
      <c r="F89" s="70"/>
      <c r="G89" s="71"/>
      <c r="H89" s="31">
        <f>IF(G89="NO",1,IF(COUNTA(#REF!)=1,1,0))</f>
        <v>1</v>
      </c>
    </row>
    <row r="90" spans="1:8" x14ac:dyDescent="0.25">
      <c r="A90" s="85"/>
      <c r="B90" s="96"/>
      <c r="C90" s="96"/>
      <c r="D90" s="137"/>
      <c r="E90" s="71"/>
      <c r="F90" s="70"/>
      <c r="G90" s="71"/>
      <c r="H90" s="31">
        <f>IF(G90="NO",1,IF(COUNTA(#REF!)=1,1,0))</f>
        <v>1</v>
      </c>
    </row>
    <row r="91" spans="1:8" x14ac:dyDescent="0.25">
      <c r="A91" s="85"/>
      <c r="B91" s="96"/>
      <c r="C91" s="96"/>
      <c r="D91" s="137"/>
      <c r="E91" s="71"/>
      <c r="F91" s="70"/>
      <c r="G91" s="71"/>
      <c r="H91" s="31">
        <f>IF(G91="NO",1,IF(COUNTA(#REF!)=1,1,0))</f>
        <v>1</v>
      </c>
    </row>
    <row r="92" spans="1:8" x14ac:dyDescent="0.25">
      <c r="A92" s="85"/>
      <c r="B92" s="96"/>
      <c r="C92" s="96"/>
      <c r="D92" s="137"/>
      <c r="E92" s="71"/>
      <c r="F92" s="70"/>
      <c r="G92" s="71"/>
      <c r="H92" s="31">
        <f>IF(G92="NO",1,IF(COUNTA(#REF!)=1,1,0))</f>
        <v>1</v>
      </c>
    </row>
    <row r="93" spans="1:8" x14ac:dyDescent="0.25">
      <c r="A93" s="85"/>
      <c r="B93" s="96"/>
      <c r="C93" s="96"/>
      <c r="D93" s="137"/>
      <c r="E93" s="71"/>
      <c r="F93" s="70"/>
      <c r="G93" s="71"/>
      <c r="H93" s="31">
        <f>IF(G93="NO",1,IF(COUNTA(#REF!)=1,1,0))</f>
        <v>1</v>
      </c>
    </row>
    <row r="94" spans="1:8" x14ac:dyDescent="0.25">
      <c r="A94" s="85"/>
      <c r="B94" s="96"/>
      <c r="C94" s="96"/>
      <c r="D94" s="137"/>
      <c r="E94" s="71"/>
      <c r="F94" s="70"/>
      <c r="G94" s="71"/>
      <c r="H94" s="31">
        <f>IF(G94="NO",1,IF(COUNTA(#REF!)=1,1,0))</f>
        <v>1</v>
      </c>
    </row>
    <row r="95" spans="1:8" x14ac:dyDescent="0.25">
      <c r="A95" s="85"/>
      <c r="B95" s="96"/>
      <c r="C95" s="96"/>
      <c r="D95" s="137"/>
      <c r="E95" s="71"/>
      <c r="F95" s="70"/>
      <c r="G95" s="71"/>
      <c r="H95" s="31">
        <f>IF(G95="NO",1,IF(COUNTA(#REF!)=1,1,0))</f>
        <v>1</v>
      </c>
    </row>
    <row r="96" spans="1:8" x14ac:dyDescent="0.25">
      <c r="A96" s="85"/>
      <c r="B96" s="96"/>
      <c r="C96" s="96"/>
      <c r="D96" s="137"/>
      <c r="E96" s="71"/>
      <c r="F96" s="70"/>
      <c r="G96" s="71"/>
      <c r="H96" s="31">
        <f>IF(G96="NO",1,IF(COUNTA(#REF!)=1,1,0))</f>
        <v>1</v>
      </c>
    </row>
    <row r="97" spans="1:8" x14ac:dyDescent="0.25">
      <c r="A97" s="85"/>
      <c r="B97" s="96"/>
      <c r="C97" s="96"/>
      <c r="D97" s="137"/>
      <c r="E97" s="71"/>
      <c r="F97" s="70"/>
      <c r="G97" s="71"/>
      <c r="H97" s="31">
        <f>IF(G97="NO",1,IF(COUNTA(#REF!)=1,1,0))</f>
        <v>1</v>
      </c>
    </row>
    <row r="98" spans="1:8" x14ac:dyDescent="0.25">
      <c r="A98" s="85"/>
      <c r="B98" s="96"/>
      <c r="C98" s="96"/>
      <c r="D98" s="137"/>
      <c r="E98" s="71"/>
      <c r="F98" s="70"/>
      <c r="G98" s="71"/>
      <c r="H98" s="31">
        <f>IF(G98="NO",1,IF(COUNTA(#REF!)=1,1,0))</f>
        <v>1</v>
      </c>
    </row>
    <row r="99" spans="1:8" x14ac:dyDescent="0.25">
      <c r="A99" s="85"/>
      <c r="B99" s="96"/>
      <c r="C99" s="96"/>
      <c r="D99" s="137"/>
      <c r="E99" s="71"/>
      <c r="F99" s="70"/>
      <c r="G99" s="71"/>
      <c r="H99" s="31">
        <f>IF(G99="NO",1,IF(COUNTA(#REF!)=1,1,0))</f>
        <v>1</v>
      </c>
    </row>
    <row r="100" spans="1:8" x14ac:dyDescent="0.25">
      <c r="A100" s="85"/>
      <c r="B100" s="96"/>
      <c r="C100" s="96"/>
      <c r="D100" s="137"/>
      <c r="E100" s="71"/>
      <c r="F100" s="70"/>
      <c r="G100" s="71"/>
      <c r="H100" s="31">
        <f>IF(G100="NO",1,IF(COUNTA(#REF!)=1,1,0))</f>
        <v>1</v>
      </c>
    </row>
    <row r="101" spans="1:8" x14ac:dyDescent="0.25">
      <c r="A101" s="85"/>
      <c r="B101" s="96"/>
      <c r="C101" s="96"/>
      <c r="D101" s="137"/>
      <c r="E101" s="71"/>
      <c r="F101" s="70"/>
      <c r="G101" s="71"/>
      <c r="H101" s="31">
        <f>IF(G101="NO",1,IF(COUNTA(#REF!)=1,1,0))</f>
        <v>1</v>
      </c>
    </row>
    <row r="102" spans="1:8" x14ac:dyDescent="0.25">
      <c r="A102" s="85"/>
      <c r="B102" s="96"/>
      <c r="C102" s="96"/>
      <c r="D102" s="137"/>
      <c r="E102" s="71"/>
      <c r="F102" s="70"/>
      <c r="G102" s="71"/>
      <c r="H102" s="31">
        <f>IF(G102="NO",1,IF(COUNTA(#REF!)=1,1,0))</f>
        <v>1</v>
      </c>
    </row>
    <row r="103" spans="1:8" x14ac:dyDescent="0.25">
      <c r="A103" s="85"/>
      <c r="B103" s="96"/>
      <c r="C103" s="96"/>
      <c r="D103" s="137"/>
      <c r="E103" s="71"/>
      <c r="F103" s="70"/>
      <c r="G103" s="71"/>
      <c r="H103" s="31">
        <f>IF(G103="NO",1,IF(COUNTA(#REF!)=1,1,0))</f>
        <v>1</v>
      </c>
    </row>
    <row r="104" spans="1:8" x14ac:dyDescent="0.25">
      <c r="A104" s="85"/>
      <c r="B104" s="96"/>
      <c r="C104" s="96"/>
      <c r="D104" s="137"/>
      <c r="E104" s="71"/>
      <c r="F104" s="70"/>
      <c r="G104" s="71"/>
      <c r="H104" s="31">
        <f>IF(G104="NO",1,IF(COUNTA(#REF!)=1,1,0))</f>
        <v>1</v>
      </c>
    </row>
    <row r="105" spans="1:8" x14ac:dyDescent="0.25">
      <c r="A105" s="85"/>
      <c r="B105" s="96"/>
      <c r="C105" s="96"/>
      <c r="D105" s="137"/>
      <c r="E105" s="71"/>
      <c r="F105" s="70"/>
      <c r="G105" s="71"/>
      <c r="H105" s="31">
        <f>IF(G105="NO",1,IF(COUNTA(#REF!)=1,1,0))</f>
        <v>1</v>
      </c>
    </row>
    <row r="106" spans="1:8" x14ac:dyDescent="0.25">
      <c r="A106" s="85"/>
      <c r="B106" s="96"/>
      <c r="C106" s="96"/>
      <c r="D106" s="137"/>
      <c r="E106" s="71"/>
      <c r="F106" s="70"/>
      <c r="G106" s="71"/>
      <c r="H106" s="31">
        <f>IF(G106="NO",1,IF(COUNTA(#REF!)=1,1,0))</f>
        <v>1</v>
      </c>
    </row>
    <row r="107" spans="1:8" x14ac:dyDescent="0.25">
      <c r="A107" s="85"/>
      <c r="B107" s="96"/>
      <c r="C107" s="96"/>
      <c r="D107" s="137"/>
      <c r="E107" s="71"/>
      <c r="F107" s="70"/>
      <c r="G107" s="71"/>
      <c r="H107" s="31">
        <f>IF(G107="NO",1,IF(COUNTA(#REF!)=1,1,0))</f>
        <v>1</v>
      </c>
    </row>
    <row r="108" spans="1:8" x14ac:dyDescent="0.25">
      <c r="A108" s="85"/>
      <c r="B108" s="96"/>
      <c r="C108" s="96"/>
      <c r="D108" s="137"/>
      <c r="E108" s="71"/>
      <c r="F108" s="70"/>
      <c r="G108" s="71"/>
      <c r="H108" s="31">
        <f>IF(G108="NO",1,IF(COUNTA(#REF!)=1,1,0))</f>
        <v>1</v>
      </c>
    </row>
    <row r="109" spans="1:8" x14ac:dyDescent="0.25">
      <c r="A109" s="85"/>
      <c r="B109" s="96"/>
      <c r="C109" s="96"/>
      <c r="D109" s="137"/>
      <c r="E109" s="71"/>
      <c r="F109" s="70"/>
      <c r="G109" s="71"/>
      <c r="H109" s="31">
        <f>IF(G109="NO",1,IF(COUNTA(#REF!)=1,1,0))</f>
        <v>1</v>
      </c>
    </row>
    <row r="110" spans="1:8" x14ac:dyDescent="0.25">
      <c r="A110" s="85"/>
      <c r="B110" s="96"/>
      <c r="C110" s="96"/>
      <c r="D110" s="137"/>
      <c r="E110" s="71"/>
      <c r="F110" s="70"/>
      <c r="G110" s="71"/>
      <c r="H110" s="31">
        <f>IF(G110="NO",1,IF(COUNTA(#REF!)=1,1,0))</f>
        <v>1</v>
      </c>
    </row>
    <row r="111" spans="1:8" x14ac:dyDescent="0.25">
      <c r="A111" s="85"/>
      <c r="B111" s="96"/>
      <c r="C111" s="96"/>
      <c r="D111" s="137"/>
      <c r="E111" s="71"/>
      <c r="F111" s="70"/>
      <c r="G111" s="71"/>
      <c r="H111" s="31">
        <f>IF(G111="NO",1,IF(COUNTA(#REF!)=1,1,0))</f>
        <v>1</v>
      </c>
    </row>
    <row r="112" spans="1:8" x14ac:dyDescent="0.25">
      <c r="A112" s="85"/>
      <c r="B112" s="96"/>
      <c r="C112" s="96"/>
      <c r="D112" s="137"/>
      <c r="E112" s="71"/>
      <c r="F112" s="70"/>
      <c r="G112" s="71"/>
      <c r="H112" s="31">
        <f>IF(G112="NO",1,IF(COUNTA(#REF!)=1,1,0))</f>
        <v>1</v>
      </c>
    </row>
    <row r="113" spans="1:8" x14ac:dyDescent="0.25">
      <c r="A113" s="85"/>
      <c r="B113" s="96"/>
      <c r="C113" s="96"/>
      <c r="D113" s="137"/>
      <c r="E113" s="71"/>
      <c r="F113" s="70"/>
      <c r="G113" s="71"/>
      <c r="H113" s="31">
        <f>IF(G113="NO",1,IF(COUNTA(#REF!)=1,1,0))</f>
        <v>1</v>
      </c>
    </row>
    <row r="114" spans="1:8" x14ac:dyDescent="0.25">
      <c r="A114" s="85"/>
      <c r="B114" s="96"/>
      <c r="C114" s="96"/>
      <c r="D114" s="137"/>
      <c r="E114" s="71"/>
      <c r="F114" s="70"/>
      <c r="G114" s="71"/>
      <c r="H114" s="31">
        <f>IF(G114="NO",1,IF(COUNTA(#REF!)=1,1,0))</f>
        <v>1</v>
      </c>
    </row>
    <row r="115" spans="1:8" x14ac:dyDescent="0.25">
      <c r="A115" s="85"/>
      <c r="B115" s="96"/>
      <c r="C115" s="96"/>
      <c r="D115" s="137"/>
      <c r="E115" s="71"/>
      <c r="F115" s="70"/>
      <c r="G115" s="71"/>
      <c r="H115" s="31">
        <f>IF(G115="NO",1,IF(COUNTA(#REF!)=1,1,0))</f>
        <v>1</v>
      </c>
    </row>
    <row r="116" spans="1:8" x14ac:dyDescent="0.25">
      <c r="A116" s="85"/>
      <c r="B116" s="96"/>
      <c r="C116" s="96"/>
      <c r="D116" s="137"/>
      <c r="E116" s="71"/>
      <c r="F116" s="70"/>
      <c r="G116" s="71"/>
      <c r="H116" s="31">
        <f>IF(G116="NO",1,IF(COUNTA(#REF!)=1,1,0))</f>
        <v>1</v>
      </c>
    </row>
    <row r="117" spans="1:8" x14ac:dyDescent="0.25">
      <c r="A117" s="85"/>
      <c r="B117" s="96"/>
      <c r="C117" s="96"/>
      <c r="D117" s="137"/>
      <c r="E117" s="71"/>
      <c r="F117" s="70"/>
      <c r="G117" s="71"/>
      <c r="H117" s="31">
        <f>IF(G117="NO",1,IF(COUNTA(#REF!)=1,1,0))</f>
        <v>1</v>
      </c>
    </row>
    <row r="118" spans="1:8" x14ac:dyDescent="0.25">
      <c r="A118" s="85"/>
      <c r="B118" s="96"/>
      <c r="C118" s="96"/>
      <c r="D118" s="137"/>
      <c r="E118" s="71"/>
      <c r="F118" s="70"/>
      <c r="G118" s="71"/>
      <c r="H118" s="31">
        <f>IF(G118="NO",1,IF(COUNTA(#REF!)=1,1,0))</f>
        <v>1</v>
      </c>
    </row>
    <row r="119" spans="1:8" x14ac:dyDescent="0.25">
      <c r="A119" s="85"/>
      <c r="B119" s="96"/>
      <c r="C119" s="96"/>
      <c r="D119" s="137"/>
      <c r="E119" s="71"/>
      <c r="F119" s="70"/>
      <c r="G119" s="71"/>
      <c r="H119" s="31">
        <f>IF(G119="NO",1,IF(COUNTA(#REF!)=1,1,0))</f>
        <v>1</v>
      </c>
    </row>
    <row r="120" spans="1:8" x14ac:dyDescent="0.25">
      <c r="A120" s="85"/>
      <c r="B120" s="96"/>
      <c r="C120" s="96"/>
      <c r="D120" s="137"/>
      <c r="E120" s="71"/>
      <c r="F120" s="70"/>
      <c r="G120" s="71"/>
      <c r="H120" s="31">
        <f>IF(G120="NO",1,IF(COUNTA(#REF!)=1,1,0))</f>
        <v>1</v>
      </c>
    </row>
    <row r="121" spans="1:8" x14ac:dyDescent="0.25">
      <c r="A121" s="85"/>
      <c r="B121" s="96"/>
      <c r="C121" s="96"/>
      <c r="D121" s="137"/>
      <c r="E121" s="71"/>
      <c r="F121" s="70"/>
      <c r="G121" s="71"/>
      <c r="H121" s="31">
        <f>IF(G121="NO",1,IF(COUNTA(#REF!)=1,1,0))</f>
        <v>1</v>
      </c>
    </row>
    <row r="122" spans="1:8" x14ac:dyDescent="0.25">
      <c r="A122" s="85"/>
      <c r="B122" s="96"/>
      <c r="C122" s="96"/>
      <c r="D122" s="137"/>
      <c r="E122" s="71"/>
      <c r="F122" s="70"/>
      <c r="G122" s="71"/>
      <c r="H122" s="31">
        <f>IF(G122="NO",1,IF(COUNTA(#REF!)=1,1,0))</f>
        <v>1</v>
      </c>
    </row>
    <row r="123" spans="1:8" x14ac:dyDescent="0.25">
      <c r="A123" s="85"/>
      <c r="B123" s="96"/>
      <c r="C123" s="96"/>
      <c r="D123" s="137"/>
      <c r="E123" s="71"/>
      <c r="F123" s="70"/>
      <c r="G123" s="71"/>
      <c r="H123" s="31">
        <f>IF(G123="NO",1,IF(COUNTA(#REF!)=1,1,0))</f>
        <v>1</v>
      </c>
    </row>
    <row r="124" spans="1:8" x14ac:dyDescent="0.25">
      <c r="A124" s="85"/>
      <c r="B124" s="96"/>
      <c r="C124" s="96"/>
      <c r="D124" s="137"/>
      <c r="E124" s="71"/>
      <c r="F124" s="70"/>
      <c r="G124" s="71"/>
      <c r="H124" s="31">
        <f>IF(G124="NO",1,IF(COUNTA(#REF!)=1,1,0))</f>
        <v>1</v>
      </c>
    </row>
    <row r="125" spans="1:8" x14ac:dyDescent="0.25">
      <c r="A125" s="85"/>
      <c r="B125" s="96"/>
      <c r="C125" s="96"/>
      <c r="D125" s="137"/>
      <c r="E125" s="71"/>
      <c r="F125" s="70"/>
      <c r="G125" s="71"/>
      <c r="H125" s="31">
        <f>IF(G125="NO",1,IF(COUNTA(#REF!)=1,1,0))</f>
        <v>1</v>
      </c>
    </row>
    <row r="126" spans="1:8" x14ac:dyDescent="0.25">
      <c r="A126" s="85"/>
      <c r="B126" s="96"/>
      <c r="C126" s="96"/>
      <c r="D126" s="137"/>
      <c r="E126" s="71"/>
      <c r="F126" s="70"/>
      <c r="G126" s="71"/>
      <c r="H126" s="31">
        <f>IF(G126="NO",1,IF(COUNTA(#REF!)=1,1,0))</f>
        <v>1</v>
      </c>
    </row>
    <row r="127" spans="1:8" x14ac:dyDescent="0.25">
      <c r="A127" s="85"/>
      <c r="B127" s="96"/>
      <c r="C127" s="96"/>
      <c r="D127" s="137"/>
      <c r="E127" s="71"/>
      <c r="F127" s="70"/>
      <c r="G127" s="71"/>
      <c r="H127" s="31">
        <f>IF(G127="NO",1,IF(COUNTA(#REF!)=1,1,0))</f>
        <v>1</v>
      </c>
    </row>
    <row r="128" spans="1:8" x14ac:dyDescent="0.25">
      <c r="A128" s="85"/>
      <c r="B128" s="96"/>
      <c r="C128" s="96"/>
      <c r="D128" s="137"/>
      <c r="E128" s="71"/>
      <c r="F128" s="70"/>
      <c r="G128" s="71"/>
      <c r="H128" s="31">
        <f>IF(G128="NO",1,IF(COUNTA(#REF!)=1,1,0))</f>
        <v>1</v>
      </c>
    </row>
    <row r="129" spans="1:8" x14ac:dyDescent="0.25">
      <c r="A129" s="85"/>
      <c r="B129" s="96"/>
      <c r="C129" s="96"/>
      <c r="D129" s="137"/>
      <c r="E129" s="71"/>
      <c r="F129" s="70"/>
      <c r="G129" s="71"/>
      <c r="H129" s="31">
        <f>IF(G129="NO",1,IF(COUNTA(#REF!)=1,1,0))</f>
        <v>1</v>
      </c>
    </row>
    <row r="130" spans="1:8" x14ac:dyDescent="0.25">
      <c r="A130" s="85"/>
      <c r="B130" s="96"/>
      <c r="C130" s="96"/>
      <c r="D130" s="137"/>
      <c r="E130" s="71"/>
      <c r="F130" s="70"/>
      <c r="G130" s="71"/>
      <c r="H130" s="31">
        <f>IF(G130="NO",1,IF(COUNTA(#REF!)=1,1,0))</f>
        <v>1</v>
      </c>
    </row>
    <row r="131" spans="1:8" x14ac:dyDescent="0.25">
      <c r="A131" s="85"/>
      <c r="B131" s="96"/>
      <c r="C131" s="96"/>
      <c r="D131" s="137"/>
      <c r="E131" s="71"/>
      <c r="F131" s="70"/>
      <c r="G131" s="71"/>
      <c r="H131" s="31">
        <f>IF(G131="NO",1,IF(COUNTA(#REF!)=1,1,0))</f>
        <v>1</v>
      </c>
    </row>
    <row r="132" spans="1:8" x14ac:dyDescent="0.25">
      <c r="A132" s="85"/>
      <c r="B132" s="96"/>
      <c r="C132" s="96"/>
      <c r="D132" s="137"/>
      <c r="E132" s="71"/>
      <c r="F132" s="70"/>
      <c r="G132" s="71"/>
      <c r="H132" s="31">
        <f>IF(G132="NO",1,IF(COUNTA(#REF!)=1,1,0))</f>
        <v>1</v>
      </c>
    </row>
    <row r="133" spans="1:8" x14ac:dyDescent="0.25">
      <c r="A133" s="85"/>
      <c r="B133" s="96"/>
      <c r="C133" s="96"/>
      <c r="D133" s="137"/>
      <c r="E133" s="71"/>
      <c r="F133" s="70"/>
      <c r="G133" s="71"/>
      <c r="H133" s="31">
        <f>IF(G133="NO",1,IF(COUNTA(#REF!)=1,1,0))</f>
        <v>1</v>
      </c>
    </row>
    <row r="134" spans="1:8" x14ac:dyDescent="0.25">
      <c r="A134" s="85"/>
      <c r="B134" s="96"/>
      <c r="C134" s="96"/>
      <c r="D134" s="137"/>
      <c r="E134" s="71"/>
      <c r="F134" s="70"/>
      <c r="G134" s="71"/>
      <c r="H134" s="31">
        <f>IF(G134="NO",1,IF(COUNTA(#REF!)=1,1,0))</f>
        <v>1</v>
      </c>
    </row>
    <row r="135" spans="1:8" x14ac:dyDescent="0.25">
      <c r="A135" s="85"/>
      <c r="B135" s="96"/>
      <c r="C135" s="96"/>
      <c r="D135" s="137"/>
      <c r="E135" s="71"/>
      <c r="F135" s="70"/>
      <c r="G135" s="71"/>
      <c r="H135" s="31">
        <f>IF(G135="NO",1,IF(COUNTA(#REF!)=1,1,0))</f>
        <v>1</v>
      </c>
    </row>
    <row r="136" spans="1:8" x14ac:dyDescent="0.25">
      <c r="A136" s="85"/>
      <c r="B136" s="96"/>
      <c r="C136" s="96"/>
      <c r="D136" s="137"/>
      <c r="E136" s="71"/>
      <c r="F136" s="70"/>
      <c r="G136" s="71"/>
      <c r="H136" s="31">
        <f>IF(G136="NO",1,IF(COUNTA(#REF!)=1,1,0))</f>
        <v>1</v>
      </c>
    </row>
    <row r="137" spans="1:8" x14ac:dyDescent="0.25">
      <c r="A137" s="85"/>
      <c r="B137" s="96"/>
      <c r="C137" s="96"/>
      <c r="D137" s="137"/>
      <c r="E137" s="71"/>
      <c r="F137" s="70"/>
      <c r="G137" s="71"/>
      <c r="H137" s="31">
        <f>IF(G137="NO",1,IF(COUNTA(#REF!)=1,1,0))</f>
        <v>1</v>
      </c>
    </row>
    <row r="138" spans="1:8" x14ac:dyDescent="0.25">
      <c r="A138" s="85"/>
      <c r="B138" s="96"/>
      <c r="C138" s="96"/>
      <c r="D138" s="137"/>
      <c r="E138" s="71"/>
      <c r="F138" s="70"/>
      <c r="G138" s="71"/>
      <c r="H138" s="31">
        <f>IF(G138="NO",1,IF(COUNTA(#REF!)=1,1,0))</f>
        <v>1</v>
      </c>
    </row>
    <row r="139" spans="1:8" x14ac:dyDescent="0.25">
      <c r="A139" s="85"/>
      <c r="B139" s="96"/>
      <c r="C139" s="96"/>
      <c r="D139" s="137"/>
      <c r="E139" s="71"/>
      <c r="F139" s="70"/>
      <c r="G139" s="71"/>
      <c r="H139" s="31">
        <f>IF(G139="NO",1,IF(COUNTA(#REF!)=1,1,0))</f>
        <v>1</v>
      </c>
    </row>
    <row r="140" spans="1:8" x14ac:dyDescent="0.25">
      <c r="A140" s="85"/>
      <c r="B140" s="96"/>
      <c r="C140" s="96"/>
      <c r="D140" s="137"/>
      <c r="E140" s="71"/>
      <c r="F140" s="70"/>
      <c r="G140" s="71"/>
      <c r="H140" s="31">
        <f>IF(G140="NO",1,IF(COUNTA(#REF!)=1,1,0))</f>
        <v>1</v>
      </c>
    </row>
    <row r="141" spans="1:8" x14ac:dyDescent="0.25">
      <c r="A141" s="85"/>
      <c r="B141" s="96"/>
      <c r="C141" s="96"/>
      <c r="D141" s="137"/>
      <c r="E141" s="71"/>
      <c r="F141" s="70"/>
      <c r="G141" s="71"/>
      <c r="H141" s="31">
        <f>IF(G141="NO",1,IF(COUNTA(#REF!)=1,1,0))</f>
        <v>1</v>
      </c>
    </row>
    <row r="142" spans="1:8" x14ac:dyDescent="0.25">
      <c r="A142" s="85"/>
      <c r="B142" s="96"/>
      <c r="C142" s="96"/>
      <c r="D142" s="137"/>
      <c r="E142" s="71"/>
      <c r="F142" s="70"/>
      <c r="G142" s="71"/>
      <c r="H142" s="31">
        <f>IF(G142="NO",1,IF(COUNTA(#REF!)=1,1,0))</f>
        <v>1</v>
      </c>
    </row>
    <row r="143" spans="1:8" x14ac:dyDescent="0.25">
      <c r="A143" s="85"/>
      <c r="B143" s="96"/>
      <c r="C143" s="96"/>
      <c r="D143" s="137"/>
      <c r="E143" s="71"/>
      <c r="F143" s="70"/>
      <c r="G143" s="71"/>
      <c r="H143" s="31">
        <f>IF(G143="NO",1,IF(COUNTA(#REF!)=1,1,0))</f>
        <v>1</v>
      </c>
    </row>
    <row r="144" spans="1:8" x14ac:dyDescent="0.25">
      <c r="A144" s="85"/>
      <c r="B144" s="96"/>
      <c r="C144" s="96"/>
      <c r="D144" s="137"/>
      <c r="E144" s="71"/>
      <c r="F144" s="70"/>
      <c r="G144" s="71"/>
      <c r="H144" s="31">
        <f>IF(G144="NO",1,IF(COUNTA(#REF!)=1,1,0))</f>
        <v>1</v>
      </c>
    </row>
    <row r="145" spans="1:8" x14ac:dyDescent="0.25">
      <c r="A145" s="85"/>
      <c r="B145" s="96"/>
      <c r="C145" s="96"/>
      <c r="D145" s="137"/>
      <c r="E145" s="71"/>
      <c r="F145" s="70"/>
      <c r="G145" s="71"/>
      <c r="H145" s="31">
        <f>IF(G145="NO",1,IF(COUNTA(#REF!)=1,1,0))</f>
        <v>1</v>
      </c>
    </row>
    <row r="146" spans="1:8" x14ac:dyDescent="0.25">
      <c r="A146" s="85"/>
      <c r="B146" s="96"/>
      <c r="C146" s="96"/>
      <c r="D146" s="137"/>
      <c r="E146" s="71"/>
      <c r="F146" s="70"/>
      <c r="G146" s="71"/>
      <c r="H146" s="31">
        <f>IF(G146="NO",1,IF(COUNTA(#REF!)=1,1,0))</f>
        <v>1</v>
      </c>
    </row>
    <row r="147" spans="1:8" x14ac:dyDescent="0.25">
      <c r="A147" s="85"/>
      <c r="B147" s="96"/>
      <c r="C147" s="96"/>
      <c r="D147" s="137"/>
      <c r="E147" s="71"/>
      <c r="F147" s="70"/>
      <c r="G147" s="71"/>
      <c r="H147" s="31">
        <f>IF(G147="NO",1,IF(COUNTA(#REF!)=1,1,0))</f>
        <v>1</v>
      </c>
    </row>
    <row r="148" spans="1:8" x14ac:dyDescent="0.25">
      <c r="A148" s="85"/>
      <c r="B148" s="96"/>
      <c r="C148" s="96"/>
      <c r="D148" s="137"/>
      <c r="E148" s="71"/>
      <c r="F148" s="70"/>
      <c r="G148" s="71"/>
      <c r="H148" s="31">
        <f>IF(G148="NO",1,IF(COUNTA(#REF!)=1,1,0))</f>
        <v>1</v>
      </c>
    </row>
    <row r="149" spans="1:8" x14ac:dyDescent="0.25">
      <c r="A149" s="85"/>
      <c r="B149" s="96"/>
      <c r="C149" s="96"/>
      <c r="D149" s="137"/>
      <c r="E149" s="71"/>
      <c r="F149" s="70"/>
      <c r="G149" s="71"/>
      <c r="H149" s="31">
        <f>IF(G149="NO",1,IF(COUNTA(#REF!)=1,1,0))</f>
        <v>1</v>
      </c>
    </row>
    <row r="150" spans="1:8" x14ac:dyDescent="0.25">
      <c r="A150" s="85"/>
      <c r="B150" s="96"/>
      <c r="C150" s="96"/>
      <c r="D150" s="137"/>
      <c r="E150" s="71"/>
      <c r="F150" s="70"/>
      <c r="G150" s="71"/>
      <c r="H150" s="31">
        <f>IF(G150="NO",1,IF(COUNTA(#REF!)=1,1,0))</f>
        <v>1</v>
      </c>
    </row>
    <row r="151" spans="1:8" x14ac:dyDescent="0.25">
      <c r="A151" s="85"/>
      <c r="B151" s="96"/>
      <c r="C151" s="96"/>
      <c r="D151" s="137"/>
      <c r="E151" s="71"/>
      <c r="F151" s="70"/>
      <c r="G151" s="71"/>
      <c r="H151" s="31">
        <f>IF(G151="NO",1,IF(COUNTA(#REF!)=1,1,0))</f>
        <v>1</v>
      </c>
    </row>
    <row r="152" spans="1:8" x14ac:dyDescent="0.25">
      <c r="A152" s="85"/>
      <c r="B152" s="96"/>
      <c r="C152" s="96"/>
      <c r="D152" s="137"/>
      <c r="E152" s="71"/>
      <c r="F152" s="70"/>
      <c r="G152" s="71"/>
      <c r="H152" s="31">
        <f>IF(G152="NO",1,IF(COUNTA(#REF!)=1,1,0))</f>
        <v>1</v>
      </c>
    </row>
    <row r="153" spans="1:8" x14ac:dyDescent="0.25">
      <c r="A153" s="85"/>
      <c r="B153" s="96"/>
      <c r="C153" s="96"/>
      <c r="D153" s="137"/>
      <c r="E153" s="71"/>
      <c r="F153" s="70"/>
      <c r="G153" s="71"/>
      <c r="H153" s="31">
        <f>IF(G153="NO",1,IF(COUNTA(#REF!)=1,1,0))</f>
        <v>1</v>
      </c>
    </row>
    <row r="154" spans="1:8" x14ac:dyDescent="0.25">
      <c r="A154" s="85"/>
      <c r="B154" s="96"/>
      <c r="C154" s="96"/>
      <c r="D154" s="137"/>
      <c r="E154" s="71"/>
      <c r="F154" s="70"/>
      <c r="G154" s="71"/>
      <c r="H154" s="31">
        <f>IF(G154="NO",1,IF(COUNTA(#REF!)=1,1,0))</f>
        <v>1</v>
      </c>
    </row>
    <row r="155" spans="1:8" x14ac:dyDescent="0.25">
      <c r="A155" s="85"/>
      <c r="B155" s="96"/>
      <c r="C155" s="96"/>
      <c r="D155" s="137"/>
      <c r="E155" s="71"/>
      <c r="F155" s="70"/>
      <c r="G155" s="71"/>
      <c r="H155" s="31">
        <f>IF(G155="NO",1,IF(COUNTA(#REF!)=1,1,0))</f>
        <v>1</v>
      </c>
    </row>
    <row r="156" spans="1:8" x14ac:dyDescent="0.25">
      <c r="A156" s="85"/>
      <c r="B156" s="96"/>
      <c r="C156" s="96"/>
      <c r="D156" s="137"/>
      <c r="E156" s="71"/>
      <c r="F156" s="70"/>
      <c r="G156" s="71"/>
      <c r="H156" s="31">
        <f>IF(G156="NO",1,IF(COUNTA(#REF!)=1,1,0))</f>
        <v>1</v>
      </c>
    </row>
    <row r="157" spans="1:8" x14ac:dyDescent="0.25">
      <c r="A157" s="85"/>
      <c r="B157" s="96"/>
      <c r="C157" s="96"/>
      <c r="D157" s="137"/>
      <c r="E157" s="71"/>
      <c r="F157" s="70"/>
      <c r="G157" s="71"/>
      <c r="H157" s="31">
        <f>IF(G157="NO",1,IF(COUNTA(#REF!)=1,1,0))</f>
        <v>1</v>
      </c>
    </row>
    <row r="158" spans="1:8" x14ac:dyDescent="0.25">
      <c r="A158" s="85"/>
      <c r="B158" s="96"/>
      <c r="C158" s="96"/>
      <c r="D158" s="137"/>
      <c r="E158" s="71"/>
      <c r="F158" s="70"/>
      <c r="G158" s="71"/>
      <c r="H158" s="31">
        <f>IF(G158="NO",1,IF(COUNTA(#REF!)=1,1,0))</f>
        <v>1</v>
      </c>
    </row>
    <row r="159" spans="1:8" x14ac:dyDescent="0.25">
      <c r="A159" s="85"/>
      <c r="B159" s="96"/>
      <c r="C159" s="96"/>
      <c r="D159" s="137"/>
      <c r="E159" s="71"/>
      <c r="F159" s="70"/>
      <c r="G159" s="71"/>
      <c r="H159" s="31">
        <f>IF(G159="NO",1,IF(COUNTA(#REF!)=1,1,0))</f>
        <v>1</v>
      </c>
    </row>
    <row r="160" spans="1:8" x14ac:dyDescent="0.25">
      <c r="A160" s="85"/>
      <c r="B160" s="96"/>
      <c r="C160" s="96"/>
      <c r="D160" s="137"/>
      <c r="E160" s="71"/>
      <c r="F160" s="70"/>
      <c r="G160" s="71"/>
      <c r="H160" s="31">
        <f>IF(G160="NO",1,IF(COUNTA(#REF!)=1,1,0))</f>
        <v>1</v>
      </c>
    </row>
    <row r="161" spans="1:8" x14ac:dyDescent="0.25">
      <c r="A161" s="85"/>
      <c r="B161" s="96"/>
      <c r="C161" s="96"/>
      <c r="D161" s="137"/>
      <c r="E161" s="71"/>
      <c r="F161" s="70"/>
      <c r="G161" s="71"/>
      <c r="H161" s="31">
        <f>IF(G161="NO",1,IF(COUNTA(#REF!)=1,1,0))</f>
        <v>1</v>
      </c>
    </row>
    <row r="162" spans="1:8" x14ac:dyDescent="0.25">
      <c r="A162" s="85"/>
      <c r="B162" s="96"/>
      <c r="C162" s="96"/>
      <c r="D162" s="137"/>
      <c r="E162" s="71"/>
      <c r="F162" s="70"/>
      <c r="G162" s="71"/>
      <c r="H162" s="31">
        <f>IF(G162="NO",1,IF(COUNTA(#REF!)=1,1,0))</f>
        <v>1</v>
      </c>
    </row>
    <row r="163" spans="1:8" x14ac:dyDescent="0.25">
      <c r="A163" s="85"/>
      <c r="B163" s="96"/>
      <c r="C163" s="96"/>
      <c r="D163" s="137"/>
      <c r="E163" s="71"/>
      <c r="F163" s="70"/>
      <c r="G163" s="71"/>
      <c r="H163" s="31">
        <f>IF(G163="NO",1,IF(COUNTA(#REF!)=1,1,0))</f>
        <v>1</v>
      </c>
    </row>
    <row r="164" spans="1:8" x14ac:dyDescent="0.25">
      <c r="A164" s="85"/>
      <c r="B164" s="96"/>
      <c r="C164" s="96"/>
      <c r="D164" s="137"/>
      <c r="E164" s="71"/>
      <c r="F164" s="70"/>
      <c r="G164" s="71"/>
      <c r="H164" s="31">
        <f>IF(G164="NO",1,IF(COUNTA(#REF!)=1,1,0))</f>
        <v>1</v>
      </c>
    </row>
    <row r="165" spans="1:8" x14ac:dyDescent="0.25">
      <c r="A165" s="85"/>
      <c r="B165" s="96"/>
      <c r="C165" s="96"/>
      <c r="D165" s="137"/>
      <c r="E165" s="71"/>
      <c r="F165" s="70"/>
      <c r="G165" s="71"/>
      <c r="H165" s="31">
        <f>IF(G165="NO",1,IF(COUNTA(#REF!)=1,1,0))</f>
        <v>1</v>
      </c>
    </row>
    <row r="166" spans="1:8" x14ac:dyDescent="0.25">
      <c r="A166" s="85"/>
      <c r="B166" s="96"/>
      <c r="C166" s="96"/>
      <c r="D166" s="137"/>
      <c r="E166" s="71"/>
      <c r="F166" s="70"/>
      <c r="G166" s="71"/>
      <c r="H166" s="31">
        <f>IF(G166="NO",1,IF(COUNTA(#REF!)=1,1,0))</f>
        <v>1</v>
      </c>
    </row>
    <row r="167" spans="1:8" x14ac:dyDescent="0.25">
      <c r="A167" s="85"/>
      <c r="B167" s="96"/>
      <c r="C167" s="96"/>
      <c r="D167" s="137"/>
      <c r="E167" s="71"/>
      <c r="F167" s="70"/>
      <c r="G167" s="71"/>
      <c r="H167" s="31">
        <f>IF(G167="NO",1,IF(COUNTA(#REF!)=1,1,0))</f>
        <v>1</v>
      </c>
    </row>
    <row r="168" spans="1:8" x14ac:dyDescent="0.25">
      <c r="A168" s="85"/>
      <c r="B168" s="96"/>
      <c r="C168" s="96"/>
      <c r="D168" s="137"/>
      <c r="E168" s="71"/>
      <c r="F168" s="70"/>
      <c r="G168" s="71"/>
      <c r="H168" s="31">
        <f>IF(G168="NO",1,IF(COUNTA(#REF!)=1,1,0))</f>
        <v>1</v>
      </c>
    </row>
    <row r="169" spans="1:8" x14ac:dyDescent="0.25">
      <c r="A169" s="85"/>
      <c r="B169" s="96"/>
      <c r="C169" s="96"/>
      <c r="D169" s="137"/>
      <c r="E169" s="71"/>
      <c r="F169" s="70"/>
      <c r="G169" s="71"/>
      <c r="H169" s="31">
        <f>IF(G169="NO",1,IF(COUNTA(#REF!)=1,1,0))</f>
        <v>1</v>
      </c>
    </row>
    <row r="170" spans="1:8" x14ac:dyDescent="0.25">
      <c r="A170" s="85"/>
      <c r="B170" s="96"/>
      <c r="C170" s="96"/>
      <c r="D170" s="137"/>
      <c r="E170" s="71"/>
      <c r="F170" s="70"/>
      <c r="G170" s="71"/>
      <c r="H170" s="31">
        <f>IF(G170="NO",1,IF(COUNTA(#REF!)=1,1,0))</f>
        <v>1</v>
      </c>
    </row>
    <row r="171" spans="1:8" x14ac:dyDescent="0.25">
      <c r="A171" s="85"/>
      <c r="B171" s="96"/>
      <c r="C171" s="96"/>
      <c r="D171" s="137"/>
      <c r="E171" s="71"/>
      <c r="F171" s="70"/>
      <c r="G171" s="71"/>
      <c r="H171" s="31">
        <f>IF(G171="NO",1,IF(COUNTA(#REF!)=1,1,0))</f>
        <v>1</v>
      </c>
    </row>
    <row r="172" spans="1:8" x14ac:dyDescent="0.25">
      <c r="A172" s="85"/>
      <c r="B172" s="96"/>
      <c r="C172" s="96"/>
      <c r="D172" s="137"/>
      <c r="E172" s="71"/>
      <c r="F172" s="70"/>
      <c r="G172" s="71"/>
      <c r="H172" s="31">
        <f>IF(G172="NO",1,IF(COUNTA(#REF!)=1,1,0))</f>
        <v>1</v>
      </c>
    </row>
    <row r="173" spans="1:8" x14ac:dyDescent="0.25">
      <c r="A173" s="85"/>
      <c r="B173" s="96"/>
      <c r="C173" s="96"/>
      <c r="D173" s="137"/>
      <c r="E173" s="71"/>
      <c r="F173" s="70"/>
      <c r="G173" s="71"/>
      <c r="H173" s="31">
        <f>IF(G173="NO",1,IF(COUNTA(#REF!)=1,1,0))</f>
        <v>1</v>
      </c>
    </row>
    <row r="174" spans="1:8" x14ac:dyDescent="0.25">
      <c r="A174" s="85"/>
      <c r="B174" s="96"/>
      <c r="C174" s="96"/>
      <c r="D174" s="137"/>
      <c r="E174" s="71"/>
      <c r="F174" s="70"/>
      <c r="G174" s="71"/>
      <c r="H174" s="31">
        <f>IF(G174="NO",1,IF(COUNTA(#REF!)=1,1,0))</f>
        <v>1</v>
      </c>
    </row>
    <row r="175" spans="1:8" x14ac:dyDescent="0.25">
      <c r="A175" s="85"/>
      <c r="B175" s="96"/>
      <c r="C175" s="96"/>
      <c r="D175" s="137"/>
      <c r="E175" s="71"/>
      <c r="F175" s="70"/>
      <c r="G175" s="71"/>
      <c r="H175" s="31">
        <f>IF(G175="NO",1,IF(COUNTA(#REF!)=1,1,0))</f>
        <v>1</v>
      </c>
    </row>
    <row r="176" spans="1:8" x14ac:dyDescent="0.25">
      <c r="A176" s="85"/>
      <c r="B176" s="96"/>
      <c r="C176" s="96"/>
      <c r="D176" s="137"/>
      <c r="E176" s="71"/>
      <c r="F176" s="70"/>
      <c r="G176" s="71"/>
      <c r="H176" s="31">
        <f>IF(G176="NO",1,IF(COUNTA(#REF!)=1,1,0))</f>
        <v>1</v>
      </c>
    </row>
    <row r="177" spans="1:8" x14ac:dyDescent="0.25">
      <c r="A177" s="85"/>
      <c r="B177" s="96"/>
      <c r="C177" s="96"/>
      <c r="D177" s="137"/>
      <c r="E177" s="71"/>
      <c r="F177" s="70"/>
      <c r="G177" s="71"/>
      <c r="H177" s="31">
        <f>IF(G177="NO",1,IF(COUNTA(#REF!)=1,1,0))</f>
        <v>1</v>
      </c>
    </row>
    <row r="178" spans="1:8" x14ac:dyDescent="0.25">
      <c r="A178" s="85"/>
      <c r="B178" s="96"/>
      <c r="C178" s="96"/>
      <c r="D178" s="137"/>
      <c r="E178" s="71"/>
      <c r="F178" s="70"/>
      <c r="G178" s="71"/>
      <c r="H178" s="31">
        <f>IF(G178="NO",1,IF(COUNTA(#REF!)=1,1,0))</f>
        <v>1</v>
      </c>
    </row>
    <row r="179" spans="1:8" x14ac:dyDescent="0.25">
      <c r="A179" s="85"/>
      <c r="B179" s="96"/>
      <c r="C179" s="96"/>
      <c r="D179" s="137"/>
      <c r="E179" s="71"/>
      <c r="F179" s="70"/>
      <c r="G179" s="71"/>
      <c r="H179" s="31">
        <f>IF(G179="NO",1,IF(COUNTA(#REF!)=1,1,0))</f>
        <v>1</v>
      </c>
    </row>
    <row r="180" spans="1:8" x14ac:dyDescent="0.25">
      <c r="A180" s="85"/>
      <c r="B180" s="96"/>
      <c r="C180" s="96"/>
      <c r="D180" s="137"/>
      <c r="E180" s="71"/>
      <c r="F180" s="70"/>
      <c r="G180" s="71"/>
      <c r="H180" s="31">
        <f>IF(G180="NO",1,IF(COUNTA(#REF!)=1,1,0))</f>
        <v>1</v>
      </c>
    </row>
    <row r="181" spans="1:8" x14ac:dyDescent="0.25">
      <c r="A181" s="85"/>
      <c r="B181" s="96"/>
      <c r="C181" s="96"/>
      <c r="D181" s="137"/>
      <c r="E181" s="71"/>
      <c r="F181" s="70"/>
      <c r="G181" s="71"/>
      <c r="H181" s="31">
        <f>IF(G181="NO",1,IF(COUNTA(#REF!)=1,1,0))</f>
        <v>1</v>
      </c>
    </row>
    <row r="182" spans="1:8" x14ac:dyDescent="0.25">
      <c r="A182" s="85"/>
      <c r="B182" s="96"/>
      <c r="C182" s="96"/>
      <c r="D182" s="137"/>
      <c r="E182" s="71"/>
      <c r="F182" s="70"/>
      <c r="G182" s="71"/>
      <c r="H182" s="31">
        <f>IF(G182="NO",1,IF(COUNTA(#REF!)=1,1,0))</f>
        <v>1</v>
      </c>
    </row>
    <row r="183" spans="1:8" x14ac:dyDescent="0.25">
      <c r="A183" s="85"/>
      <c r="B183" s="96"/>
      <c r="C183" s="96"/>
      <c r="D183" s="137"/>
      <c r="E183" s="71"/>
      <c r="F183" s="70"/>
      <c r="G183" s="71"/>
      <c r="H183" s="31">
        <f>IF(G183="NO",1,IF(COUNTA(#REF!)=1,1,0))</f>
        <v>1</v>
      </c>
    </row>
    <row r="184" spans="1:8" x14ac:dyDescent="0.25">
      <c r="A184" s="85"/>
      <c r="B184" s="96"/>
      <c r="C184" s="96"/>
      <c r="D184" s="137"/>
      <c r="E184" s="71"/>
      <c r="F184" s="70"/>
      <c r="G184" s="71"/>
      <c r="H184" s="31">
        <f>IF(G184="NO",1,IF(COUNTA(#REF!)=1,1,0))</f>
        <v>1</v>
      </c>
    </row>
    <row r="185" spans="1:8" x14ac:dyDescent="0.25">
      <c r="A185" s="85"/>
      <c r="B185" s="96"/>
      <c r="C185" s="96"/>
      <c r="D185" s="137"/>
      <c r="E185" s="71"/>
      <c r="F185" s="70"/>
      <c r="G185" s="71"/>
      <c r="H185" s="31">
        <f>IF(G185="NO",1,IF(COUNTA(#REF!)=1,1,0))</f>
        <v>1</v>
      </c>
    </row>
    <row r="186" spans="1:8" x14ac:dyDescent="0.25">
      <c r="A186" s="85"/>
      <c r="B186" s="96"/>
      <c r="C186" s="96"/>
      <c r="D186" s="137"/>
      <c r="E186" s="71"/>
      <c r="F186" s="70"/>
      <c r="G186" s="71"/>
      <c r="H186" s="31">
        <f>IF(G186="NO",1,IF(COUNTA(#REF!)=1,1,0))</f>
        <v>1</v>
      </c>
    </row>
    <row r="187" spans="1:8" x14ac:dyDescent="0.25">
      <c r="A187" s="85"/>
      <c r="B187" s="96"/>
      <c r="C187" s="96"/>
      <c r="D187" s="137"/>
      <c r="E187" s="71"/>
      <c r="F187" s="70"/>
      <c r="G187" s="71"/>
      <c r="H187" s="31">
        <f>IF(G187="NO",1,IF(COUNTA(#REF!)=1,1,0))</f>
        <v>1</v>
      </c>
    </row>
    <row r="188" spans="1:8" x14ac:dyDescent="0.25">
      <c r="A188" s="85"/>
      <c r="B188" s="96"/>
      <c r="C188" s="96"/>
      <c r="D188" s="137"/>
      <c r="E188" s="71"/>
      <c r="F188" s="70"/>
      <c r="G188" s="71"/>
      <c r="H188" s="31">
        <f>IF(G188="NO",1,IF(COUNTA(#REF!)=1,1,0))</f>
        <v>1</v>
      </c>
    </row>
    <row r="189" spans="1:8" x14ac:dyDescent="0.25">
      <c r="A189" s="85"/>
      <c r="B189" s="96"/>
      <c r="C189" s="96"/>
      <c r="D189" s="137"/>
      <c r="E189" s="71"/>
      <c r="F189" s="70"/>
      <c r="G189" s="71"/>
      <c r="H189" s="31">
        <f>IF(G189="NO",1,IF(COUNTA(#REF!)=1,1,0))</f>
        <v>1</v>
      </c>
    </row>
    <row r="190" spans="1:8" x14ac:dyDescent="0.25">
      <c r="A190" s="85"/>
      <c r="B190" s="96"/>
      <c r="C190" s="96"/>
      <c r="D190" s="137"/>
      <c r="E190" s="71"/>
      <c r="F190" s="70"/>
      <c r="G190" s="71"/>
      <c r="H190" s="31">
        <f>IF(G190="NO",1,IF(COUNTA(#REF!)=1,1,0))</f>
        <v>1</v>
      </c>
    </row>
    <row r="191" spans="1:8" x14ac:dyDescent="0.25">
      <c r="A191" s="85"/>
      <c r="B191" s="96"/>
      <c r="C191" s="96"/>
      <c r="D191" s="137"/>
      <c r="E191" s="71"/>
      <c r="F191" s="70"/>
      <c r="G191" s="71"/>
      <c r="H191" s="31">
        <f>IF(G191="NO",1,IF(COUNTA(#REF!)=1,1,0))</f>
        <v>1</v>
      </c>
    </row>
    <row r="192" spans="1:8" x14ac:dyDescent="0.25">
      <c r="A192" s="85"/>
      <c r="B192" s="96"/>
      <c r="C192" s="96"/>
      <c r="D192" s="137"/>
      <c r="E192" s="71"/>
      <c r="F192" s="70"/>
      <c r="G192" s="71"/>
      <c r="H192" s="31">
        <f>IF(G192="NO",1,IF(COUNTA(#REF!)=1,1,0))</f>
        <v>1</v>
      </c>
    </row>
    <row r="193" spans="1:8" x14ac:dyDescent="0.25">
      <c r="A193" s="85"/>
      <c r="B193" s="96"/>
      <c r="C193" s="96"/>
      <c r="D193" s="137"/>
      <c r="E193" s="71"/>
      <c r="F193" s="70"/>
      <c r="G193" s="71"/>
      <c r="H193" s="31">
        <f>IF(G193="NO",1,IF(COUNTA(#REF!)=1,1,0))</f>
        <v>1</v>
      </c>
    </row>
    <row r="194" spans="1:8" x14ac:dyDescent="0.25">
      <c r="A194" s="85"/>
      <c r="B194" s="96"/>
      <c r="C194" s="96"/>
      <c r="D194" s="137"/>
      <c r="E194" s="71"/>
      <c r="F194" s="70"/>
      <c r="G194" s="71"/>
      <c r="H194" s="31">
        <f>IF(G194="NO",1,IF(COUNTA(#REF!)=1,1,0))</f>
        <v>1</v>
      </c>
    </row>
    <row r="195" spans="1:8" x14ac:dyDescent="0.25">
      <c r="A195" s="85"/>
      <c r="B195" s="96"/>
      <c r="C195" s="96"/>
      <c r="D195" s="137"/>
      <c r="E195" s="71"/>
      <c r="F195" s="70"/>
      <c r="G195" s="71"/>
      <c r="H195" s="31">
        <f>IF(G195="NO",1,IF(COUNTA(#REF!)=1,1,0))</f>
        <v>1</v>
      </c>
    </row>
    <row r="196" spans="1:8" ht="15.75" thickBot="1" x14ac:dyDescent="0.3">
      <c r="A196" s="87"/>
      <c r="B196" s="91"/>
      <c r="C196" s="91"/>
      <c r="D196" s="138"/>
      <c r="E196" s="72"/>
      <c r="F196" s="70"/>
      <c r="G196" s="72"/>
      <c r="H196" s="31">
        <f>IF(G196="NO",1,IF(COUNTA(#REF!)=1,1,0))</f>
        <v>1</v>
      </c>
    </row>
  </sheetData>
  <sheetProtection selectLockedCells="1"/>
  <mergeCells count="2">
    <mergeCell ref="A1:B1"/>
    <mergeCell ref="A11:G12"/>
  </mergeCells>
  <dataValidations count="3">
    <dataValidation type="textLength" allowBlank="1" showInputMessage="1" showErrorMessage="1" errorTitle="Numeric values" error="Please use numeric values between 6 and 14 digits" sqref="D14:D196" xr:uid="{14339FF7-5E9D-48D0-8A3F-80EED1D455A7}">
      <formula1>6</formula1>
      <formula2>14</formula2>
    </dataValidation>
    <dataValidation type="textLength" operator="lessThanOrEqual" allowBlank="1" showInputMessage="1" showErrorMessage="1" errorTitle="Text length" error="Please use a maximum of 40 characters" sqref="B14:C196" xr:uid="{82EFC3FC-76FD-40F8-BB9F-12F57E87FDCE}">
      <formula1>40</formula1>
    </dataValidation>
    <dataValidation type="whole" allowBlank="1" showInputMessage="1" showErrorMessage="1" errorTitle="Numeric values" error="Please use numeric values with 6 to 11 digits" sqref="A14:A196" xr:uid="{12E7C4C3-90D5-4DFA-9E26-98BCF21993F9}">
      <formula1>100000</formula1>
      <formula2>99999999999</formula2>
    </dataValidation>
  </dataValidations>
  <pageMargins left="0.7" right="0.7" top="0.75" bottom="0.75" header="0.3" footer="0.3"/>
  <pageSetup paperSize="9" scale="25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Please select" error="Please select from list" xr:uid="{AC6DFAA5-6942-4CCF-AF5C-2CAC14A60388}">
          <x14:formula1>
            <xm:f>Dropdowns!$D$2:$D$3</xm:f>
          </x14:formula1>
          <xm:sqref>G14:G196</xm:sqref>
        </x14:dataValidation>
        <x14:dataValidation type="list" allowBlank="1" showInputMessage="1" showErrorMessage="1" xr:uid="{967335A5-8B59-41E2-B90F-46F55A4AE84C}">
          <x14:formula1>
            <xm:f>Liste!$A$2:$A$5</xm:f>
          </x14:formula1>
          <xm:sqref>F14:F196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7">
    <pageSetUpPr fitToPage="1"/>
  </sheetPr>
  <dimension ref="A1:D196"/>
  <sheetViews>
    <sheetView zoomScale="80" zoomScaleNormal="80" workbookViewId="0">
      <pane ySplit="13" topLeftCell="A14" activePane="bottomLeft" state="frozen"/>
      <selection activeCell="A14" sqref="A14"/>
      <selection pane="bottomLeft" activeCell="I19" sqref="I19"/>
    </sheetView>
  </sheetViews>
  <sheetFormatPr defaultColWidth="9.140625" defaultRowHeight="15" x14ac:dyDescent="0.25"/>
  <cols>
    <col min="1" max="2" width="30" customWidth="1"/>
    <col min="3" max="3" width="40.7109375" customWidth="1"/>
    <col min="4" max="4" width="25.42578125" bestFit="1" customWidth="1"/>
  </cols>
  <sheetData>
    <row r="1" spans="1:4" ht="27" customHeight="1" x14ac:dyDescent="0.25">
      <c r="A1" s="200"/>
      <c r="B1" s="200"/>
      <c r="C1" s="200"/>
      <c r="D1" s="201"/>
    </row>
    <row r="2" spans="1:4" ht="23.25" x14ac:dyDescent="0.35">
      <c r="A2" s="25"/>
      <c r="B2" s="25"/>
      <c r="C2" s="25"/>
      <c r="D2" s="2"/>
    </row>
    <row r="3" spans="1:4" x14ac:dyDescent="0.25">
      <c r="A3" s="2"/>
      <c r="B3" s="2"/>
      <c r="C3" s="2"/>
      <c r="D3" s="2"/>
    </row>
    <row r="4" spans="1:4" x14ac:dyDescent="0.25">
      <c r="A4" s="2"/>
      <c r="B4" s="2"/>
      <c r="C4" s="26"/>
      <c r="D4" s="2"/>
    </row>
    <row r="5" spans="1:4" ht="17.25" x14ac:dyDescent="0.3">
      <c r="A5" s="2"/>
      <c r="B5" s="2"/>
      <c r="C5" s="10"/>
      <c r="D5" s="2"/>
    </row>
    <row r="6" spans="1:4" x14ac:dyDescent="0.25">
      <c r="A6" s="2"/>
      <c r="B6" s="2"/>
      <c r="C6" s="26"/>
      <c r="D6" s="2"/>
    </row>
    <row r="7" spans="1:4" ht="17.25" x14ac:dyDescent="0.3">
      <c r="A7" s="2"/>
      <c r="B7" s="2"/>
      <c r="C7" s="10"/>
      <c r="D7" s="2"/>
    </row>
    <row r="8" spans="1:4" x14ac:dyDescent="0.25">
      <c r="A8" s="2"/>
      <c r="B8" s="2"/>
      <c r="C8" s="27"/>
      <c r="D8" s="27"/>
    </row>
    <row r="9" spans="1:4" ht="17.25" x14ac:dyDescent="0.3">
      <c r="A9" s="2"/>
      <c r="B9" s="2"/>
      <c r="C9" s="10"/>
      <c r="D9" s="29"/>
    </row>
    <row r="10" spans="1:4" ht="15.75" thickBot="1" x14ac:dyDescent="0.3">
      <c r="A10" s="29">
        <f>COUNTA(A14:A196)</f>
        <v>0</v>
      </c>
      <c r="B10" s="29"/>
      <c r="C10" s="27"/>
      <c r="D10" s="29">
        <f>COUNTA(D14:D196)</f>
        <v>0</v>
      </c>
    </row>
    <row r="11" spans="1:4" ht="18.75" customHeight="1" x14ac:dyDescent="0.25">
      <c r="A11" s="202" t="s">
        <v>54</v>
      </c>
      <c r="B11" s="203"/>
      <c r="C11" s="203"/>
      <c r="D11" s="203"/>
    </row>
    <row r="12" spans="1:4" ht="15.75" thickBot="1" x14ac:dyDescent="0.3">
      <c r="A12" s="250"/>
      <c r="B12" s="251"/>
      <c r="C12" s="251"/>
      <c r="D12" s="251"/>
    </row>
    <row r="13" spans="1:4" ht="18.75" customHeight="1" x14ac:dyDescent="0.25">
      <c r="A13" s="73" t="s">
        <v>503</v>
      </c>
      <c r="B13" s="9" t="s">
        <v>507</v>
      </c>
      <c r="C13" s="74" t="s">
        <v>55</v>
      </c>
      <c r="D13" s="74" t="s">
        <v>490</v>
      </c>
    </row>
    <row r="14" spans="1:4" x14ac:dyDescent="0.25">
      <c r="A14" s="24"/>
      <c r="B14" s="158"/>
      <c r="C14" s="46"/>
      <c r="D14" s="39"/>
    </row>
    <row r="15" spans="1:4" ht="15" customHeight="1" x14ac:dyDescent="0.25">
      <c r="A15" s="24"/>
      <c r="B15" s="158"/>
      <c r="C15" s="46"/>
      <c r="D15" s="39"/>
    </row>
    <row r="16" spans="1:4" x14ac:dyDescent="0.25">
      <c r="A16" s="24"/>
      <c r="B16" s="158"/>
      <c r="C16" s="46"/>
      <c r="D16" s="39"/>
    </row>
    <row r="17" spans="1:4" x14ac:dyDescent="0.25">
      <c r="A17" s="24"/>
      <c r="B17" s="158"/>
      <c r="C17" s="46"/>
      <c r="D17" s="39"/>
    </row>
    <row r="18" spans="1:4" x14ac:dyDescent="0.25">
      <c r="A18" s="24"/>
      <c r="B18" s="158"/>
      <c r="C18" s="46"/>
      <c r="D18" s="39"/>
    </row>
    <row r="19" spans="1:4" x14ac:dyDescent="0.25">
      <c r="A19" s="24"/>
      <c r="B19" s="158"/>
      <c r="C19" s="46"/>
      <c r="D19" s="39"/>
    </row>
    <row r="20" spans="1:4" x14ac:dyDescent="0.25">
      <c r="A20" s="24"/>
      <c r="B20" s="158"/>
      <c r="C20" s="46"/>
      <c r="D20" s="39"/>
    </row>
    <row r="21" spans="1:4" x14ac:dyDescent="0.25">
      <c r="A21" s="24"/>
      <c r="B21" s="158"/>
      <c r="C21" s="46"/>
      <c r="D21" s="39"/>
    </row>
    <row r="22" spans="1:4" x14ac:dyDescent="0.25">
      <c r="A22" s="24"/>
      <c r="B22" s="158"/>
      <c r="C22" s="46"/>
      <c r="D22" s="39"/>
    </row>
    <row r="23" spans="1:4" x14ac:dyDescent="0.25">
      <c r="A23" s="24"/>
      <c r="B23" s="158"/>
      <c r="C23" s="46"/>
      <c r="D23" s="39"/>
    </row>
    <row r="24" spans="1:4" x14ac:dyDescent="0.25">
      <c r="A24" s="24"/>
      <c r="B24" s="158"/>
      <c r="C24" s="46"/>
      <c r="D24" s="39"/>
    </row>
    <row r="25" spans="1:4" x14ac:dyDescent="0.25">
      <c r="A25" s="24"/>
      <c r="B25" s="158"/>
      <c r="C25" s="46"/>
      <c r="D25" s="39"/>
    </row>
    <row r="26" spans="1:4" x14ac:dyDescent="0.25">
      <c r="A26" s="24"/>
      <c r="B26" s="158"/>
      <c r="C26" s="46"/>
      <c r="D26" s="39"/>
    </row>
    <row r="27" spans="1:4" x14ac:dyDescent="0.25">
      <c r="A27" s="24"/>
      <c r="B27" s="158"/>
      <c r="C27" s="46"/>
      <c r="D27" s="39"/>
    </row>
    <row r="28" spans="1:4" x14ac:dyDescent="0.25">
      <c r="A28" s="24"/>
      <c r="B28" s="158"/>
      <c r="C28" s="46"/>
      <c r="D28" s="39"/>
    </row>
    <row r="29" spans="1:4" x14ac:dyDescent="0.25">
      <c r="A29" s="24"/>
      <c r="B29" s="158"/>
      <c r="C29" s="46"/>
      <c r="D29" s="39"/>
    </row>
    <row r="30" spans="1:4" x14ac:dyDescent="0.25">
      <c r="A30" s="24"/>
      <c r="B30" s="158"/>
      <c r="C30" s="46"/>
      <c r="D30" s="39"/>
    </row>
    <row r="31" spans="1:4" x14ac:dyDescent="0.25">
      <c r="A31" s="24"/>
      <c r="B31" s="158"/>
      <c r="C31" s="46"/>
      <c r="D31" s="39"/>
    </row>
    <row r="32" spans="1:4" x14ac:dyDescent="0.25">
      <c r="A32" s="24"/>
      <c r="B32" s="158"/>
      <c r="C32" s="46"/>
      <c r="D32" s="39"/>
    </row>
    <row r="33" spans="1:4" x14ac:dyDescent="0.25">
      <c r="A33" s="24"/>
      <c r="B33" s="158"/>
      <c r="C33" s="46"/>
      <c r="D33" s="39"/>
    </row>
    <row r="34" spans="1:4" x14ac:dyDescent="0.25">
      <c r="A34" s="24"/>
      <c r="B34" s="158"/>
      <c r="C34" s="46"/>
      <c r="D34" s="39"/>
    </row>
    <row r="35" spans="1:4" x14ac:dyDescent="0.25">
      <c r="A35" s="24"/>
      <c r="B35" s="158"/>
      <c r="C35" s="46"/>
      <c r="D35" s="39"/>
    </row>
    <row r="36" spans="1:4" x14ac:dyDescent="0.25">
      <c r="A36" s="24"/>
      <c r="B36" s="158"/>
      <c r="C36" s="46"/>
      <c r="D36" s="39"/>
    </row>
    <row r="37" spans="1:4" x14ac:dyDescent="0.25">
      <c r="A37" s="24"/>
      <c r="B37" s="158"/>
      <c r="C37" s="46"/>
      <c r="D37" s="39"/>
    </row>
    <row r="38" spans="1:4" x14ac:dyDescent="0.25">
      <c r="A38" s="24"/>
      <c r="B38" s="158"/>
      <c r="C38" s="46"/>
      <c r="D38" s="39"/>
    </row>
    <row r="39" spans="1:4" x14ac:dyDescent="0.25">
      <c r="A39" s="24"/>
      <c r="B39" s="158"/>
      <c r="C39" s="46"/>
      <c r="D39" s="39"/>
    </row>
    <row r="40" spans="1:4" x14ac:dyDescent="0.25">
      <c r="A40" s="24"/>
      <c r="B40" s="158"/>
      <c r="C40" s="46"/>
      <c r="D40" s="39"/>
    </row>
    <row r="41" spans="1:4" x14ac:dyDescent="0.25">
      <c r="A41" s="24"/>
      <c r="B41" s="158"/>
      <c r="C41" s="46"/>
      <c r="D41" s="39"/>
    </row>
    <row r="42" spans="1:4" x14ac:dyDescent="0.25">
      <c r="A42" s="24"/>
      <c r="B42" s="158"/>
      <c r="C42" s="46"/>
      <c r="D42" s="39"/>
    </row>
    <row r="43" spans="1:4" x14ac:dyDescent="0.25">
      <c r="A43" s="24"/>
      <c r="B43" s="158"/>
      <c r="C43" s="46"/>
      <c r="D43" s="39"/>
    </row>
    <row r="44" spans="1:4" x14ac:dyDescent="0.25">
      <c r="A44" s="24"/>
      <c r="B44" s="158"/>
      <c r="C44" s="46"/>
      <c r="D44" s="39"/>
    </row>
    <row r="45" spans="1:4" x14ac:dyDescent="0.25">
      <c r="A45" s="24"/>
      <c r="B45" s="158"/>
      <c r="C45" s="46"/>
      <c r="D45" s="39"/>
    </row>
    <row r="46" spans="1:4" x14ac:dyDescent="0.25">
      <c r="A46" s="24"/>
      <c r="B46" s="158"/>
      <c r="C46" s="46"/>
      <c r="D46" s="39"/>
    </row>
    <row r="47" spans="1:4" x14ac:dyDescent="0.25">
      <c r="A47" s="24"/>
      <c r="B47" s="158"/>
      <c r="C47" s="46"/>
      <c r="D47" s="39"/>
    </row>
    <row r="48" spans="1:4" x14ac:dyDescent="0.25">
      <c r="A48" s="24"/>
      <c r="B48" s="158"/>
      <c r="C48" s="46"/>
      <c r="D48" s="39"/>
    </row>
    <row r="49" spans="1:4" x14ac:dyDescent="0.25">
      <c r="A49" s="24"/>
      <c r="B49" s="158"/>
      <c r="C49" s="46"/>
      <c r="D49" s="39"/>
    </row>
    <row r="50" spans="1:4" x14ac:dyDescent="0.25">
      <c r="A50" s="24"/>
      <c r="B50" s="158"/>
      <c r="C50" s="46"/>
      <c r="D50" s="39"/>
    </row>
    <row r="51" spans="1:4" x14ac:dyDescent="0.25">
      <c r="A51" s="24"/>
      <c r="B51" s="158"/>
      <c r="C51" s="46"/>
      <c r="D51" s="39"/>
    </row>
    <row r="52" spans="1:4" x14ac:dyDescent="0.25">
      <c r="A52" s="24"/>
      <c r="B52" s="158"/>
      <c r="C52" s="46"/>
      <c r="D52" s="39"/>
    </row>
    <row r="53" spans="1:4" x14ac:dyDescent="0.25">
      <c r="A53" s="24"/>
      <c r="B53" s="158"/>
      <c r="C53" s="46"/>
      <c r="D53" s="39"/>
    </row>
    <row r="54" spans="1:4" x14ac:dyDescent="0.25">
      <c r="A54" s="24"/>
      <c r="B54" s="158"/>
      <c r="C54" s="46"/>
      <c r="D54" s="39"/>
    </row>
    <row r="55" spans="1:4" x14ac:dyDescent="0.25">
      <c r="A55" s="24"/>
      <c r="B55" s="158"/>
      <c r="C55" s="46"/>
      <c r="D55" s="39"/>
    </row>
    <row r="56" spans="1:4" x14ac:dyDescent="0.25">
      <c r="A56" s="24"/>
      <c r="B56" s="158"/>
      <c r="C56" s="46"/>
      <c r="D56" s="39"/>
    </row>
    <row r="57" spans="1:4" x14ac:dyDescent="0.25">
      <c r="A57" s="24"/>
      <c r="B57" s="158"/>
      <c r="C57" s="46"/>
      <c r="D57" s="39"/>
    </row>
    <row r="58" spans="1:4" x14ac:dyDescent="0.25">
      <c r="A58" s="24"/>
      <c r="B58" s="158"/>
      <c r="C58" s="46"/>
      <c r="D58" s="39"/>
    </row>
    <row r="59" spans="1:4" x14ac:dyDescent="0.25">
      <c r="A59" s="24"/>
      <c r="B59" s="158"/>
      <c r="C59" s="46"/>
      <c r="D59" s="39"/>
    </row>
    <row r="60" spans="1:4" x14ac:dyDescent="0.25">
      <c r="A60" s="24"/>
      <c r="B60" s="158"/>
      <c r="C60" s="46"/>
      <c r="D60" s="39"/>
    </row>
    <row r="61" spans="1:4" x14ac:dyDescent="0.25">
      <c r="A61" s="24"/>
      <c r="B61" s="158"/>
      <c r="C61" s="46"/>
      <c r="D61" s="39"/>
    </row>
    <row r="62" spans="1:4" x14ac:dyDescent="0.25">
      <c r="A62" s="24"/>
      <c r="B62" s="158"/>
      <c r="C62" s="46"/>
      <c r="D62" s="39"/>
    </row>
    <row r="63" spans="1:4" x14ac:dyDescent="0.25">
      <c r="A63" s="24"/>
      <c r="B63" s="158"/>
      <c r="C63" s="46"/>
      <c r="D63" s="39"/>
    </row>
    <row r="64" spans="1:4" x14ac:dyDescent="0.25">
      <c r="A64" s="24"/>
      <c r="B64" s="158"/>
      <c r="C64" s="46"/>
      <c r="D64" s="39"/>
    </row>
    <row r="65" spans="1:4" x14ac:dyDescent="0.25">
      <c r="A65" s="24"/>
      <c r="B65" s="158"/>
      <c r="C65" s="46"/>
      <c r="D65" s="39"/>
    </row>
    <row r="66" spans="1:4" x14ac:dyDescent="0.25">
      <c r="A66" s="24"/>
      <c r="B66" s="158"/>
      <c r="C66" s="46"/>
      <c r="D66" s="39"/>
    </row>
    <row r="67" spans="1:4" x14ac:dyDescent="0.25">
      <c r="A67" s="24"/>
      <c r="B67" s="158"/>
      <c r="C67" s="46"/>
      <c r="D67" s="39"/>
    </row>
    <row r="68" spans="1:4" x14ac:dyDescent="0.25">
      <c r="A68" s="24"/>
      <c r="B68" s="158"/>
      <c r="C68" s="46"/>
      <c r="D68" s="39"/>
    </row>
    <row r="69" spans="1:4" x14ac:dyDescent="0.25">
      <c r="A69" s="24"/>
      <c r="B69" s="158"/>
      <c r="C69" s="46"/>
      <c r="D69" s="39"/>
    </row>
    <row r="70" spans="1:4" x14ac:dyDescent="0.25">
      <c r="A70" s="24"/>
      <c r="B70" s="158"/>
      <c r="C70" s="46"/>
      <c r="D70" s="39"/>
    </row>
    <row r="71" spans="1:4" x14ac:dyDescent="0.25">
      <c r="A71" s="24"/>
      <c r="B71" s="158"/>
      <c r="C71" s="46"/>
      <c r="D71" s="39"/>
    </row>
    <row r="72" spans="1:4" x14ac:dyDescent="0.25">
      <c r="A72" s="24"/>
      <c r="B72" s="158"/>
      <c r="C72" s="46"/>
      <c r="D72" s="39"/>
    </row>
    <row r="73" spans="1:4" x14ac:dyDescent="0.25">
      <c r="A73" s="24"/>
      <c r="B73" s="158"/>
      <c r="C73" s="46"/>
      <c r="D73" s="39"/>
    </row>
    <row r="74" spans="1:4" x14ac:dyDescent="0.25">
      <c r="A74" s="24"/>
      <c r="B74" s="158"/>
      <c r="C74" s="46"/>
      <c r="D74" s="39"/>
    </row>
    <row r="75" spans="1:4" x14ac:dyDescent="0.25">
      <c r="A75" s="24"/>
      <c r="B75" s="158"/>
      <c r="C75" s="46"/>
      <c r="D75" s="39"/>
    </row>
    <row r="76" spans="1:4" x14ac:dyDescent="0.25">
      <c r="A76" s="24"/>
      <c r="B76" s="158"/>
      <c r="C76" s="46"/>
      <c r="D76" s="39"/>
    </row>
    <row r="77" spans="1:4" x14ac:dyDescent="0.25">
      <c r="A77" s="24"/>
      <c r="B77" s="158"/>
      <c r="C77" s="46"/>
      <c r="D77" s="39"/>
    </row>
    <row r="78" spans="1:4" x14ac:dyDescent="0.25">
      <c r="A78" s="24"/>
      <c r="B78" s="158"/>
      <c r="C78" s="46"/>
      <c r="D78" s="39"/>
    </row>
    <row r="79" spans="1:4" x14ac:dyDescent="0.25">
      <c r="A79" s="24"/>
      <c r="B79" s="158"/>
      <c r="C79" s="46"/>
      <c r="D79" s="39"/>
    </row>
    <row r="80" spans="1:4" x14ac:dyDescent="0.25">
      <c r="A80" s="24"/>
      <c r="B80" s="158"/>
      <c r="C80" s="46"/>
      <c r="D80" s="39"/>
    </row>
    <row r="81" spans="1:4" x14ac:dyDescent="0.25">
      <c r="A81" s="24"/>
      <c r="B81" s="158"/>
      <c r="C81" s="46"/>
      <c r="D81" s="39"/>
    </row>
    <row r="82" spans="1:4" x14ac:dyDescent="0.25">
      <c r="A82" s="24"/>
      <c r="B82" s="158"/>
      <c r="C82" s="46"/>
      <c r="D82" s="39"/>
    </row>
    <row r="83" spans="1:4" x14ac:dyDescent="0.25">
      <c r="A83" s="24"/>
      <c r="B83" s="158"/>
      <c r="C83" s="46"/>
      <c r="D83" s="39"/>
    </row>
    <row r="84" spans="1:4" x14ac:dyDescent="0.25">
      <c r="A84" s="24"/>
      <c r="B84" s="158"/>
      <c r="C84" s="46"/>
      <c r="D84" s="39"/>
    </row>
    <row r="85" spans="1:4" x14ac:dyDescent="0.25">
      <c r="A85" s="24"/>
      <c r="B85" s="158"/>
      <c r="C85" s="46"/>
      <c r="D85" s="39"/>
    </row>
    <row r="86" spans="1:4" x14ac:dyDescent="0.25">
      <c r="A86" s="24"/>
      <c r="B86" s="158"/>
      <c r="C86" s="46"/>
      <c r="D86" s="39"/>
    </row>
    <row r="87" spans="1:4" x14ac:dyDescent="0.25">
      <c r="A87" s="24"/>
      <c r="B87" s="158"/>
      <c r="C87" s="46"/>
      <c r="D87" s="39"/>
    </row>
    <row r="88" spans="1:4" x14ac:dyDescent="0.25">
      <c r="A88" s="24"/>
      <c r="B88" s="158"/>
      <c r="C88" s="46"/>
      <c r="D88" s="39"/>
    </row>
    <row r="89" spans="1:4" x14ac:dyDescent="0.25">
      <c r="A89" s="24"/>
      <c r="B89" s="158"/>
      <c r="C89" s="46"/>
      <c r="D89" s="39"/>
    </row>
    <row r="90" spans="1:4" x14ac:dyDescent="0.25">
      <c r="A90" s="24"/>
      <c r="B90" s="158"/>
      <c r="C90" s="46"/>
      <c r="D90" s="39"/>
    </row>
    <row r="91" spans="1:4" x14ac:dyDescent="0.25">
      <c r="A91" s="24"/>
      <c r="B91" s="158"/>
      <c r="C91" s="46"/>
      <c r="D91" s="39"/>
    </row>
    <row r="92" spans="1:4" x14ac:dyDescent="0.25">
      <c r="A92" s="24"/>
      <c r="B92" s="158"/>
      <c r="C92" s="46"/>
      <c r="D92" s="39"/>
    </row>
    <row r="93" spans="1:4" x14ac:dyDescent="0.25">
      <c r="A93" s="24"/>
      <c r="B93" s="158"/>
      <c r="C93" s="46"/>
      <c r="D93" s="39"/>
    </row>
    <row r="94" spans="1:4" x14ac:dyDescent="0.25">
      <c r="A94" s="24"/>
      <c r="B94" s="158"/>
      <c r="C94" s="46"/>
      <c r="D94" s="39"/>
    </row>
    <row r="95" spans="1:4" x14ac:dyDescent="0.25">
      <c r="A95" s="24"/>
      <c r="B95" s="158"/>
      <c r="C95" s="46"/>
      <c r="D95" s="39"/>
    </row>
    <row r="96" spans="1:4" x14ac:dyDescent="0.25">
      <c r="A96" s="24"/>
      <c r="B96" s="158"/>
      <c r="C96" s="46"/>
      <c r="D96" s="39"/>
    </row>
    <row r="97" spans="1:4" x14ac:dyDescent="0.25">
      <c r="A97" s="24"/>
      <c r="B97" s="158"/>
      <c r="C97" s="46"/>
      <c r="D97" s="39"/>
    </row>
    <row r="98" spans="1:4" x14ac:dyDescent="0.25">
      <c r="A98" s="24"/>
      <c r="B98" s="158"/>
      <c r="C98" s="46"/>
      <c r="D98" s="39"/>
    </row>
    <row r="99" spans="1:4" x14ac:dyDescent="0.25">
      <c r="A99" s="24"/>
      <c r="B99" s="158"/>
      <c r="C99" s="46"/>
      <c r="D99" s="39"/>
    </row>
    <row r="100" spans="1:4" x14ac:dyDescent="0.25">
      <c r="A100" s="24"/>
      <c r="B100" s="158"/>
      <c r="C100" s="46"/>
      <c r="D100" s="39"/>
    </row>
    <row r="101" spans="1:4" x14ac:dyDescent="0.25">
      <c r="A101" s="24"/>
      <c r="B101" s="158"/>
      <c r="C101" s="46"/>
      <c r="D101" s="39"/>
    </row>
    <row r="102" spans="1:4" x14ac:dyDescent="0.25">
      <c r="A102" s="24"/>
      <c r="B102" s="158"/>
      <c r="C102" s="46"/>
      <c r="D102" s="39"/>
    </row>
    <row r="103" spans="1:4" x14ac:dyDescent="0.25">
      <c r="A103" s="24"/>
      <c r="B103" s="158"/>
      <c r="C103" s="46"/>
      <c r="D103" s="39"/>
    </row>
    <row r="104" spans="1:4" x14ac:dyDescent="0.25">
      <c r="A104" s="24"/>
      <c r="B104" s="158"/>
      <c r="C104" s="46"/>
      <c r="D104" s="39"/>
    </row>
    <row r="105" spans="1:4" x14ac:dyDescent="0.25">
      <c r="A105" s="24"/>
      <c r="B105" s="158"/>
      <c r="C105" s="46"/>
      <c r="D105" s="39"/>
    </row>
    <row r="106" spans="1:4" x14ac:dyDescent="0.25">
      <c r="A106" s="24"/>
      <c r="B106" s="158"/>
      <c r="C106" s="46"/>
      <c r="D106" s="39"/>
    </row>
    <row r="107" spans="1:4" x14ac:dyDescent="0.25">
      <c r="A107" s="24"/>
      <c r="B107" s="158"/>
      <c r="C107" s="46"/>
      <c r="D107" s="39"/>
    </row>
    <row r="108" spans="1:4" x14ac:dyDescent="0.25">
      <c r="A108" s="24"/>
      <c r="B108" s="158"/>
      <c r="C108" s="46"/>
      <c r="D108" s="39"/>
    </row>
    <row r="109" spans="1:4" x14ac:dyDescent="0.25">
      <c r="A109" s="24"/>
      <c r="B109" s="158"/>
      <c r="C109" s="46"/>
      <c r="D109" s="39"/>
    </row>
    <row r="110" spans="1:4" x14ac:dyDescent="0.25">
      <c r="A110" s="24"/>
      <c r="B110" s="158"/>
      <c r="C110" s="46"/>
      <c r="D110" s="39"/>
    </row>
    <row r="111" spans="1:4" x14ac:dyDescent="0.25">
      <c r="A111" s="24"/>
      <c r="B111" s="158"/>
      <c r="C111" s="46"/>
      <c r="D111" s="39"/>
    </row>
    <row r="112" spans="1:4" x14ac:dyDescent="0.25">
      <c r="A112" s="24"/>
      <c r="B112" s="158"/>
      <c r="C112" s="46"/>
      <c r="D112" s="39"/>
    </row>
    <row r="113" spans="1:4" x14ac:dyDescent="0.25">
      <c r="A113" s="24"/>
      <c r="B113" s="158"/>
      <c r="C113" s="46"/>
      <c r="D113" s="39"/>
    </row>
    <row r="114" spans="1:4" x14ac:dyDescent="0.25">
      <c r="A114" s="24"/>
      <c r="B114" s="158"/>
      <c r="C114" s="46"/>
      <c r="D114" s="39"/>
    </row>
    <row r="115" spans="1:4" x14ac:dyDescent="0.25">
      <c r="A115" s="24"/>
      <c r="B115" s="158"/>
      <c r="C115" s="46"/>
      <c r="D115" s="39"/>
    </row>
    <row r="116" spans="1:4" x14ac:dyDescent="0.25">
      <c r="A116" s="24"/>
      <c r="B116" s="158"/>
      <c r="C116" s="46"/>
      <c r="D116" s="39"/>
    </row>
    <row r="117" spans="1:4" x14ac:dyDescent="0.25">
      <c r="A117" s="24"/>
      <c r="B117" s="158"/>
      <c r="C117" s="46"/>
      <c r="D117" s="39"/>
    </row>
    <row r="118" spans="1:4" x14ac:dyDescent="0.25">
      <c r="A118" s="24"/>
      <c r="B118" s="158"/>
      <c r="C118" s="46"/>
      <c r="D118" s="39"/>
    </row>
    <row r="119" spans="1:4" x14ac:dyDescent="0.25">
      <c r="A119" s="24"/>
      <c r="B119" s="158"/>
      <c r="C119" s="46"/>
      <c r="D119" s="39"/>
    </row>
    <row r="120" spans="1:4" x14ac:dyDescent="0.25">
      <c r="A120" s="24"/>
      <c r="B120" s="158"/>
      <c r="C120" s="46"/>
      <c r="D120" s="39"/>
    </row>
    <row r="121" spans="1:4" x14ac:dyDescent="0.25">
      <c r="A121" s="24"/>
      <c r="B121" s="158"/>
      <c r="C121" s="46"/>
      <c r="D121" s="39"/>
    </row>
    <row r="122" spans="1:4" x14ac:dyDescent="0.25">
      <c r="A122" s="24"/>
      <c r="B122" s="158"/>
      <c r="C122" s="46"/>
      <c r="D122" s="39"/>
    </row>
    <row r="123" spans="1:4" x14ac:dyDescent="0.25">
      <c r="A123" s="24"/>
      <c r="B123" s="158"/>
      <c r="C123" s="46"/>
      <c r="D123" s="39"/>
    </row>
    <row r="124" spans="1:4" x14ac:dyDescent="0.25">
      <c r="A124" s="24"/>
      <c r="B124" s="158"/>
      <c r="C124" s="46"/>
      <c r="D124" s="39"/>
    </row>
    <row r="125" spans="1:4" x14ac:dyDescent="0.25">
      <c r="A125" s="24"/>
      <c r="B125" s="158"/>
      <c r="C125" s="46"/>
      <c r="D125" s="39"/>
    </row>
    <row r="126" spans="1:4" x14ac:dyDescent="0.25">
      <c r="A126" s="24"/>
      <c r="B126" s="158"/>
      <c r="C126" s="46"/>
      <c r="D126" s="39"/>
    </row>
    <row r="127" spans="1:4" x14ac:dyDescent="0.25">
      <c r="A127" s="24"/>
      <c r="B127" s="158"/>
      <c r="C127" s="46"/>
      <c r="D127" s="39"/>
    </row>
    <row r="128" spans="1:4" x14ac:dyDescent="0.25">
      <c r="A128" s="24"/>
      <c r="B128" s="158"/>
      <c r="C128" s="46"/>
      <c r="D128" s="39"/>
    </row>
    <row r="129" spans="1:4" x14ac:dyDescent="0.25">
      <c r="A129" s="24"/>
      <c r="B129" s="158"/>
      <c r="C129" s="46"/>
      <c r="D129" s="39"/>
    </row>
    <row r="130" spans="1:4" x14ac:dyDescent="0.25">
      <c r="A130" s="24"/>
      <c r="B130" s="158"/>
      <c r="C130" s="46"/>
      <c r="D130" s="39"/>
    </row>
    <row r="131" spans="1:4" x14ac:dyDescent="0.25">
      <c r="A131" s="24"/>
      <c r="B131" s="158"/>
      <c r="C131" s="46"/>
      <c r="D131" s="39"/>
    </row>
    <row r="132" spans="1:4" x14ac:dyDescent="0.25">
      <c r="A132" s="24"/>
      <c r="B132" s="158"/>
      <c r="C132" s="46"/>
      <c r="D132" s="39"/>
    </row>
    <row r="133" spans="1:4" x14ac:dyDescent="0.25">
      <c r="A133" s="24"/>
      <c r="B133" s="158"/>
      <c r="C133" s="46"/>
      <c r="D133" s="39"/>
    </row>
    <row r="134" spans="1:4" x14ac:dyDescent="0.25">
      <c r="A134" s="24"/>
      <c r="B134" s="158"/>
      <c r="C134" s="46"/>
      <c r="D134" s="39"/>
    </row>
    <row r="135" spans="1:4" x14ac:dyDescent="0.25">
      <c r="A135" s="24"/>
      <c r="B135" s="158"/>
      <c r="C135" s="46"/>
      <c r="D135" s="39"/>
    </row>
    <row r="136" spans="1:4" x14ac:dyDescent="0.25">
      <c r="A136" s="24"/>
      <c r="B136" s="158"/>
      <c r="C136" s="46"/>
      <c r="D136" s="39"/>
    </row>
    <row r="137" spans="1:4" x14ac:dyDescent="0.25">
      <c r="A137" s="24"/>
      <c r="B137" s="158"/>
      <c r="C137" s="46"/>
      <c r="D137" s="39"/>
    </row>
    <row r="138" spans="1:4" x14ac:dyDescent="0.25">
      <c r="A138" s="24"/>
      <c r="B138" s="158"/>
      <c r="C138" s="46"/>
      <c r="D138" s="39"/>
    </row>
    <row r="139" spans="1:4" x14ac:dyDescent="0.25">
      <c r="A139" s="24"/>
      <c r="B139" s="158"/>
      <c r="C139" s="46"/>
      <c r="D139" s="39"/>
    </row>
    <row r="140" spans="1:4" x14ac:dyDescent="0.25">
      <c r="A140" s="24"/>
      <c r="B140" s="158"/>
      <c r="C140" s="46"/>
      <c r="D140" s="39"/>
    </row>
    <row r="141" spans="1:4" x14ac:dyDescent="0.25">
      <c r="A141" s="24"/>
      <c r="B141" s="158"/>
      <c r="C141" s="46"/>
      <c r="D141" s="39"/>
    </row>
    <row r="142" spans="1:4" x14ac:dyDescent="0.25">
      <c r="A142" s="24"/>
      <c r="B142" s="158"/>
      <c r="C142" s="46"/>
      <c r="D142" s="39"/>
    </row>
    <row r="143" spans="1:4" x14ac:dyDescent="0.25">
      <c r="A143" s="24"/>
      <c r="B143" s="158"/>
      <c r="C143" s="46"/>
      <c r="D143" s="39"/>
    </row>
    <row r="144" spans="1:4" x14ac:dyDescent="0.25">
      <c r="A144" s="24"/>
      <c r="B144" s="158"/>
      <c r="C144" s="46"/>
      <c r="D144" s="39"/>
    </row>
    <row r="145" spans="1:4" x14ac:dyDescent="0.25">
      <c r="A145" s="24"/>
      <c r="B145" s="158"/>
      <c r="C145" s="46"/>
      <c r="D145" s="39"/>
    </row>
    <row r="146" spans="1:4" x14ac:dyDescent="0.25">
      <c r="A146" s="24"/>
      <c r="B146" s="158"/>
      <c r="C146" s="46"/>
      <c r="D146" s="39"/>
    </row>
    <row r="147" spans="1:4" x14ac:dyDescent="0.25">
      <c r="A147" s="24"/>
      <c r="B147" s="158"/>
      <c r="C147" s="46"/>
      <c r="D147" s="39"/>
    </row>
    <row r="148" spans="1:4" x14ac:dyDescent="0.25">
      <c r="A148" s="24"/>
      <c r="B148" s="158"/>
      <c r="C148" s="46"/>
      <c r="D148" s="39"/>
    </row>
    <row r="149" spans="1:4" x14ac:dyDescent="0.25">
      <c r="A149" s="24"/>
      <c r="B149" s="158"/>
      <c r="C149" s="46"/>
      <c r="D149" s="39"/>
    </row>
    <row r="150" spans="1:4" x14ac:dyDescent="0.25">
      <c r="A150" s="24"/>
      <c r="B150" s="158"/>
      <c r="C150" s="46"/>
      <c r="D150" s="39"/>
    </row>
    <row r="151" spans="1:4" x14ac:dyDescent="0.25">
      <c r="A151" s="24"/>
      <c r="B151" s="158"/>
      <c r="C151" s="46"/>
      <c r="D151" s="39"/>
    </row>
    <row r="152" spans="1:4" x14ac:dyDescent="0.25">
      <c r="A152" s="24"/>
      <c r="B152" s="158"/>
      <c r="C152" s="46"/>
      <c r="D152" s="39"/>
    </row>
    <row r="153" spans="1:4" x14ac:dyDescent="0.25">
      <c r="A153" s="24"/>
      <c r="B153" s="158"/>
      <c r="C153" s="46"/>
      <c r="D153" s="39"/>
    </row>
    <row r="154" spans="1:4" x14ac:dyDescent="0.25">
      <c r="A154" s="24"/>
      <c r="B154" s="158"/>
      <c r="C154" s="46"/>
      <c r="D154" s="39"/>
    </row>
    <row r="155" spans="1:4" x14ac:dyDescent="0.25">
      <c r="A155" s="24"/>
      <c r="B155" s="158"/>
      <c r="C155" s="46"/>
      <c r="D155" s="39"/>
    </row>
    <row r="156" spans="1:4" x14ac:dyDescent="0.25">
      <c r="A156" s="24"/>
      <c r="B156" s="158"/>
      <c r="C156" s="46"/>
      <c r="D156" s="39"/>
    </row>
    <row r="157" spans="1:4" x14ac:dyDescent="0.25">
      <c r="A157" s="24"/>
      <c r="B157" s="158"/>
      <c r="C157" s="46"/>
      <c r="D157" s="39"/>
    </row>
    <row r="158" spans="1:4" x14ac:dyDescent="0.25">
      <c r="A158" s="24"/>
      <c r="B158" s="158"/>
      <c r="C158" s="46"/>
      <c r="D158" s="39"/>
    </row>
    <row r="159" spans="1:4" x14ac:dyDescent="0.25">
      <c r="A159" s="24"/>
      <c r="B159" s="158"/>
      <c r="C159" s="46"/>
      <c r="D159" s="39"/>
    </row>
    <row r="160" spans="1:4" x14ac:dyDescent="0.25">
      <c r="A160" s="24"/>
      <c r="B160" s="158"/>
      <c r="C160" s="46"/>
      <c r="D160" s="39"/>
    </row>
    <row r="161" spans="1:4" x14ac:dyDescent="0.25">
      <c r="A161" s="24"/>
      <c r="B161" s="158"/>
      <c r="C161" s="46"/>
      <c r="D161" s="39"/>
    </row>
    <row r="162" spans="1:4" x14ac:dyDescent="0.25">
      <c r="A162" s="24"/>
      <c r="B162" s="158"/>
      <c r="C162" s="46"/>
      <c r="D162" s="39"/>
    </row>
    <row r="163" spans="1:4" x14ac:dyDescent="0.25">
      <c r="A163" s="24"/>
      <c r="B163" s="158"/>
      <c r="C163" s="46"/>
      <c r="D163" s="39"/>
    </row>
    <row r="164" spans="1:4" x14ac:dyDescent="0.25">
      <c r="A164" s="24"/>
      <c r="B164" s="158"/>
      <c r="C164" s="46"/>
      <c r="D164" s="39"/>
    </row>
    <row r="165" spans="1:4" x14ac:dyDescent="0.25">
      <c r="A165" s="24"/>
      <c r="B165" s="158"/>
      <c r="C165" s="46"/>
      <c r="D165" s="39"/>
    </row>
    <row r="166" spans="1:4" x14ac:dyDescent="0.25">
      <c r="A166" s="24"/>
      <c r="B166" s="158"/>
      <c r="C166" s="46"/>
      <c r="D166" s="39"/>
    </row>
    <row r="167" spans="1:4" x14ac:dyDescent="0.25">
      <c r="A167" s="24"/>
      <c r="B167" s="158"/>
      <c r="C167" s="46"/>
      <c r="D167" s="39"/>
    </row>
    <row r="168" spans="1:4" x14ac:dyDescent="0.25">
      <c r="A168" s="24"/>
      <c r="B168" s="158"/>
      <c r="C168" s="46"/>
      <c r="D168" s="39"/>
    </row>
    <row r="169" spans="1:4" x14ac:dyDescent="0.25">
      <c r="A169" s="24"/>
      <c r="B169" s="158"/>
      <c r="C169" s="46"/>
      <c r="D169" s="39"/>
    </row>
    <row r="170" spans="1:4" x14ac:dyDescent="0.25">
      <c r="A170" s="24"/>
      <c r="B170" s="158"/>
      <c r="C170" s="46"/>
      <c r="D170" s="39"/>
    </row>
    <row r="171" spans="1:4" x14ac:dyDescent="0.25">
      <c r="A171" s="24"/>
      <c r="B171" s="158"/>
      <c r="C171" s="46"/>
      <c r="D171" s="39"/>
    </row>
    <row r="172" spans="1:4" x14ac:dyDescent="0.25">
      <c r="A172" s="24"/>
      <c r="B172" s="158"/>
      <c r="C172" s="46"/>
      <c r="D172" s="39"/>
    </row>
    <row r="173" spans="1:4" x14ac:dyDescent="0.25">
      <c r="A173" s="24"/>
      <c r="B173" s="158"/>
      <c r="C173" s="46"/>
      <c r="D173" s="39"/>
    </row>
    <row r="174" spans="1:4" x14ac:dyDescent="0.25">
      <c r="A174" s="24"/>
      <c r="B174" s="158"/>
      <c r="C174" s="46"/>
      <c r="D174" s="39"/>
    </row>
    <row r="175" spans="1:4" x14ac:dyDescent="0.25">
      <c r="A175" s="24"/>
      <c r="B175" s="158"/>
      <c r="C175" s="46"/>
      <c r="D175" s="39"/>
    </row>
    <row r="176" spans="1:4" x14ac:dyDescent="0.25">
      <c r="A176" s="24"/>
      <c r="B176" s="158"/>
      <c r="C176" s="46"/>
      <c r="D176" s="39"/>
    </row>
    <row r="177" spans="1:4" x14ac:dyDescent="0.25">
      <c r="A177" s="24"/>
      <c r="B177" s="158"/>
      <c r="C177" s="46"/>
      <c r="D177" s="39"/>
    </row>
    <row r="178" spans="1:4" x14ac:dyDescent="0.25">
      <c r="A178" s="24"/>
      <c r="B178" s="158"/>
      <c r="C178" s="46"/>
      <c r="D178" s="39"/>
    </row>
    <row r="179" spans="1:4" x14ac:dyDescent="0.25">
      <c r="A179" s="24"/>
      <c r="B179" s="158"/>
      <c r="C179" s="46"/>
      <c r="D179" s="39"/>
    </row>
    <row r="180" spans="1:4" x14ac:dyDescent="0.25">
      <c r="A180" s="24"/>
      <c r="B180" s="158"/>
      <c r="C180" s="46"/>
      <c r="D180" s="39"/>
    </row>
    <row r="181" spans="1:4" x14ac:dyDescent="0.25">
      <c r="A181" s="24"/>
      <c r="B181" s="158"/>
      <c r="C181" s="46"/>
      <c r="D181" s="39"/>
    </row>
    <row r="182" spans="1:4" x14ac:dyDescent="0.25">
      <c r="A182" s="24"/>
      <c r="B182" s="158"/>
      <c r="C182" s="46"/>
      <c r="D182" s="39"/>
    </row>
    <row r="183" spans="1:4" x14ac:dyDescent="0.25">
      <c r="A183" s="24"/>
      <c r="B183" s="158"/>
      <c r="C183" s="46"/>
      <c r="D183" s="39"/>
    </row>
    <row r="184" spans="1:4" x14ac:dyDescent="0.25">
      <c r="A184" s="24"/>
      <c r="B184" s="158"/>
      <c r="C184" s="46"/>
      <c r="D184" s="39"/>
    </row>
    <row r="185" spans="1:4" x14ac:dyDescent="0.25">
      <c r="A185" s="24"/>
      <c r="B185" s="158"/>
      <c r="C185" s="46"/>
      <c r="D185" s="39"/>
    </row>
    <row r="186" spans="1:4" x14ac:dyDescent="0.25">
      <c r="A186" s="24"/>
      <c r="B186" s="158"/>
      <c r="C186" s="46"/>
      <c r="D186" s="39"/>
    </row>
    <row r="187" spans="1:4" x14ac:dyDescent="0.25">
      <c r="A187" s="24"/>
      <c r="B187" s="158"/>
      <c r="C187" s="46"/>
      <c r="D187" s="39"/>
    </row>
    <row r="188" spans="1:4" x14ac:dyDescent="0.25">
      <c r="A188" s="24"/>
      <c r="B188" s="158"/>
      <c r="C188" s="46"/>
      <c r="D188" s="39"/>
    </row>
    <row r="189" spans="1:4" x14ac:dyDescent="0.25">
      <c r="A189" s="24"/>
      <c r="B189" s="158"/>
      <c r="C189" s="46"/>
      <c r="D189" s="39"/>
    </row>
    <row r="190" spans="1:4" x14ac:dyDescent="0.25">
      <c r="A190" s="24"/>
      <c r="B190" s="158"/>
      <c r="C190" s="46"/>
      <c r="D190" s="39"/>
    </row>
    <row r="191" spans="1:4" x14ac:dyDescent="0.25">
      <c r="A191" s="24"/>
      <c r="B191" s="158"/>
      <c r="C191" s="46"/>
      <c r="D191" s="39"/>
    </row>
    <row r="192" spans="1:4" x14ac:dyDescent="0.25">
      <c r="A192" s="24"/>
      <c r="B192" s="158"/>
      <c r="C192" s="46"/>
      <c r="D192" s="39"/>
    </row>
    <row r="193" spans="1:4" x14ac:dyDescent="0.25">
      <c r="A193" s="24"/>
      <c r="B193" s="158"/>
      <c r="C193" s="46"/>
      <c r="D193" s="39"/>
    </row>
    <row r="194" spans="1:4" x14ac:dyDescent="0.25">
      <c r="A194" s="24"/>
      <c r="B194" s="158"/>
      <c r="C194" s="46"/>
      <c r="D194" s="39"/>
    </row>
    <row r="195" spans="1:4" x14ac:dyDescent="0.25">
      <c r="A195" s="24"/>
      <c r="B195" s="158"/>
      <c r="C195" s="46"/>
      <c r="D195" s="39"/>
    </row>
    <row r="196" spans="1:4" ht="15.75" thickBot="1" x14ac:dyDescent="0.3">
      <c r="A196" s="41"/>
      <c r="B196" s="161"/>
      <c r="C196" s="47"/>
      <c r="D196" s="42"/>
    </row>
  </sheetData>
  <sheetProtection selectLockedCells="1"/>
  <mergeCells count="2">
    <mergeCell ref="A1:D1"/>
    <mergeCell ref="A11:D12"/>
  </mergeCells>
  <dataValidations count="3">
    <dataValidation type="whole" operator="greaterThanOrEqual" allowBlank="1" showInputMessage="1" showErrorMessage="1" errorTitle="Numeric values" error="Please use numeric values" sqref="D14:D196" xr:uid="{79D53D72-0054-4BA4-8106-F3C342C44DE1}">
      <formula1>0</formula1>
    </dataValidation>
    <dataValidation type="textLength" allowBlank="1" showInputMessage="1" showErrorMessage="1" errorTitle="Article description" error="Please use a maximum of 40 characters" sqref="C14:C196" xr:uid="{E2988945-C3E0-4E16-B1FA-ED3A5CEC453C}">
      <formula1>1</formula1>
      <formula2>40</formula2>
    </dataValidation>
    <dataValidation type="whole" allowBlank="1" showInputMessage="1" showErrorMessage="1" errorTitle="Article no." error="Please use numeric values between 6 and 11 digits" sqref="A14:B196" xr:uid="{E9901DF3-4AA2-44A3-9ABA-B4513F245A05}">
      <formula1>100000</formula1>
      <formula2>99999999999</formula2>
    </dataValidation>
  </dataValidations>
  <pageMargins left="0.7" right="0.7" top="0.75" bottom="0.75" header="0.3" footer="0.3"/>
  <pageSetup paperSize="9" scale="11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EE5A7-DACB-42C0-9B60-9D5B94B35230}">
  <sheetPr codeName="Ark8">
    <pageSetUpPr fitToPage="1"/>
  </sheetPr>
  <dimension ref="A1:E196"/>
  <sheetViews>
    <sheetView zoomScale="80" zoomScaleNormal="80" workbookViewId="0">
      <pane ySplit="13" topLeftCell="A57" activePane="bottomLeft" state="frozen"/>
      <selection activeCell="A14" sqref="A14"/>
      <selection pane="bottomLeft" activeCell="D6" sqref="D6"/>
    </sheetView>
  </sheetViews>
  <sheetFormatPr defaultColWidth="9.140625" defaultRowHeight="15" x14ac:dyDescent="0.25"/>
  <cols>
    <col min="1" max="1" width="38.85546875" bestFit="1" customWidth="1"/>
    <col min="2" max="2" width="30" customWidth="1"/>
    <col min="3" max="3" width="40.7109375" customWidth="1"/>
    <col min="4" max="4" width="29.42578125" bestFit="1" customWidth="1"/>
    <col min="5" max="5" width="12.85546875" customWidth="1"/>
  </cols>
  <sheetData>
    <row r="1" spans="1:5" ht="27" customHeight="1" x14ac:dyDescent="0.25">
      <c r="A1" s="200"/>
      <c r="B1" s="200"/>
      <c r="C1" s="200"/>
      <c r="D1" s="201"/>
      <c r="E1" s="31"/>
    </row>
    <row r="2" spans="1:5" ht="23.25" x14ac:dyDescent="0.35">
      <c r="A2" s="25"/>
      <c r="B2" s="25"/>
      <c r="C2" s="25"/>
      <c r="D2" s="2"/>
      <c r="E2" s="31"/>
    </row>
    <row r="3" spans="1:5" ht="15.75" x14ac:dyDescent="0.25">
      <c r="A3" s="2"/>
      <c r="B3" s="2"/>
      <c r="C3" s="2"/>
      <c r="D3" s="2"/>
      <c r="E3" s="32"/>
    </row>
    <row r="4" spans="1:5" x14ac:dyDescent="0.25">
      <c r="A4" s="2"/>
      <c r="B4" s="2"/>
      <c r="C4" s="26"/>
      <c r="D4" s="2"/>
      <c r="E4" s="33"/>
    </row>
    <row r="5" spans="1:5" ht="17.25" x14ac:dyDescent="0.3">
      <c r="A5" s="2"/>
      <c r="B5" s="2"/>
      <c r="C5" s="10"/>
      <c r="D5" s="2"/>
      <c r="E5" s="31"/>
    </row>
    <row r="6" spans="1:5" x14ac:dyDescent="0.25">
      <c r="A6" s="2"/>
      <c r="B6" s="2"/>
      <c r="C6" s="26"/>
      <c r="D6" s="2"/>
      <c r="E6" s="31"/>
    </row>
    <row r="7" spans="1:5" ht="17.25" x14ac:dyDescent="0.3">
      <c r="A7" s="2"/>
      <c r="B7" s="2"/>
      <c r="C7" s="10"/>
      <c r="D7" s="2"/>
      <c r="E7" s="31"/>
    </row>
    <row r="8" spans="1:5" x14ac:dyDescent="0.25">
      <c r="A8" s="2"/>
      <c r="B8" s="2"/>
      <c r="C8" s="27"/>
      <c r="D8" s="27"/>
      <c r="E8" s="59" t="s">
        <v>50</v>
      </c>
    </row>
    <row r="9" spans="1:5" ht="17.25" x14ac:dyDescent="0.3">
      <c r="A9" s="2"/>
      <c r="B9" s="2"/>
      <c r="C9" s="10"/>
      <c r="D9" s="29"/>
      <c r="E9" s="84"/>
    </row>
    <row r="10" spans="1:5" x14ac:dyDescent="0.25">
      <c r="A10" s="29">
        <f>COUNTA(A14:A196)</f>
        <v>0</v>
      </c>
      <c r="B10" s="29"/>
      <c r="C10" s="27"/>
      <c r="D10" s="29">
        <f>COUNTA(D14:D196)</f>
        <v>0</v>
      </c>
      <c r="E10" s="38"/>
    </row>
    <row r="11" spans="1:5" ht="18.75" customHeight="1" x14ac:dyDescent="0.25">
      <c r="A11" s="252" t="s">
        <v>488</v>
      </c>
      <c r="B11" s="253"/>
      <c r="C11" s="253"/>
      <c r="D11" s="253"/>
      <c r="E11" s="254"/>
    </row>
    <row r="12" spans="1:5" x14ac:dyDescent="0.25">
      <c r="A12" s="255"/>
      <c r="B12" s="256"/>
      <c r="C12" s="256"/>
      <c r="D12" s="256"/>
      <c r="E12" s="257"/>
    </row>
    <row r="13" spans="1:5" ht="18.75" customHeight="1" x14ac:dyDescent="0.25">
      <c r="A13" s="73" t="s">
        <v>489</v>
      </c>
      <c r="B13" s="9" t="s">
        <v>507</v>
      </c>
      <c r="C13" s="74" t="s">
        <v>55</v>
      </c>
      <c r="D13" s="74" t="s">
        <v>502</v>
      </c>
      <c r="E13" s="149" t="s">
        <v>500</v>
      </c>
    </row>
    <row r="14" spans="1:5" x14ac:dyDescent="0.25">
      <c r="A14" s="24"/>
      <c r="B14" s="158"/>
      <c r="C14" s="46"/>
      <c r="D14" s="39"/>
      <c r="E14" s="93"/>
    </row>
    <row r="15" spans="1:5" ht="15" customHeight="1" x14ac:dyDescent="0.25">
      <c r="A15" s="24"/>
      <c r="B15" s="158"/>
      <c r="C15" s="46"/>
      <c r="D15" s="39"/>
      <c r="E15" s="93"/>
    </row>
    <row r="16" spans="1:5" x14ac:dyDescent="0.25">
      <c r="A16" s="24"/>
      <c r="B16" s="158"/>
      <c r="C16" s="46"/>
      <c r="D16" s="39"/>
      <c r="E16" s="93"/>
    </row>
    <row r="17" spans="1:5" x14ac:dyDescent="0.25">
      <c r="A17" s="24"/>
      <c r="B17" s="158"/>
      <c r="C17" s="46"/>
      <c r="D17" s="39"/>
      <c r="E17" s="93"/>
    </row>
    <row r="18" spans="1:5" x14ac:dyDescent="0.25">
      <c r="A18" s="24"/>
      <c r="B18" s="158"/>
      <c r="C18" s="46"/>
      <c r="D18" s="39"/>
      <c r="E18" s="93"/>
    </row>
    <row r="19" spans="1:5" x14ac:dyDescent="0.25">
      <c r="A19" s="24"/>
      <c r="B19" s="158"/>
      <c r="C19" s="46"/>
      <c r="D19" s="39"/>
      <c r="E19" s="93"/>
    </row>
    <row r="20" spans="1:5" x14ac:dyDescent="0.25">
      <c r="A20" s="24"/>
      <c r="B20" s="158"/>
      <c r="C20" s="46"/>
      <c r="D20" s="39"/>
      <c r="E20" s="93"/>
    </row>
    <row r="21" spans="1:5" x14ac:dyDescent="0.25">
      <c r="A21" s="24"/>
      <c r="B21" s="158"/>
      <c r="C21" s="46"/>
      <c r="D21" s="39"/>
      <c r="E21" s="93"/>
    </row>
    <row r="22" spans="1:5" x14ac:dyDescent="0.25">
      <c r="A22" s="24"/>
      <c r="B22" s="158"/>
      <c r="C22" s="46"/>
      <c r="D22" s="39"/>
      <c r="E22" s="93"/>
    </row>
    <row r="23" spans="1:5" x14ac:dyDescent="0.25">
      <c r="A23" s="24"/>
      <c r="B23" s="158"/>
      <c r="C23" s="46"/>
      <c r="D23" s="39"/>
      <c r="E23" s="93"/>
    </row>
    <row r="24" spans="1:5" x14ac:dyDescent="0.25">
      <c r="A24" s="24"/>
      <c r="B24" s="158"/>
      <c r="C24" s="46"/>
      <c r="D24" s="39"/>
      <c r="E24" s="93"/>
    </row>
    <row r="25" spans="1:5" x14ac:dyDescent="0.25">
      <c r="A25" s="24"/>
      <c r="B25" s="158"/>
      <c r="C25" s="46"/>
      <c r="D25" s="39"/>
      <c r="E25" s="93"/>
    </row>
    <row r="26" spans="1:5" x14ac:dyDescent="0.25">
      <c r="A26" s="24"/>
      <c r="B26" s="158"/>
      <c r="C26" s="46"/>
      <c r="D26" s="39"/>
      <c r="E26" s="93"/>
    </row>
    <row r="27" spans="1:5" x14ac:dyDescent="0.25">
      <c r="A27" s="24"/>
      <c r="B27" s="158"/>
      <c r="C27" s="46"/>
      <c r="D27" s="39"/>
      <c r="E27" s="93"/>
    </row>
    <row r="28" spans="1:5" x14ac:dyDescent="0.25">
      <c r="A28" s="24"/>
      <c r="B28" s="158"/>
      <c r="C28" s="46"/>
      <c r="D28" s="39"/>
      <c r="E28" s="93"/>
    </row>
    <row r="29" spans="1:5" x14ac:dyDescent="0.25">
      <c r="A29" s="24"/>
      <c r="B29" s="158"/>
      <c r="C29" s="46"/>
      <c r="D29" s="39"/>
      <c r="E29" s="93"/>
    </row>
    <row r="30" spans="1:5" x14ac:dyDescent="0.25">
      <c r="A30" s="24"/>
      <c r="B30" s="158"/>
      <c r="C30" s="46"/>
      <c r="D30" s="39"/>
      <c r="E30" s="93"/>
    </row>
    <row r="31" spans="1:5" x14ac:dyDescent="0.25">
      <c r="A31" s="24"/>
      <c r="B31" s="158"/>
      <c r="C31" s="46"/>
      <c r="D31" s="39"/>
      <c r="E31" s="93"/>
    </row>
    <row r="32" spans="1:5" x14ac:dyDescent="0.25">
      <c r="A32" s="24"/>
      <c r="B32" s="158"/>
      <c r="C32" s="46"/>
      <c r="D32" s="39"/>
      <c r="E32" s="93"/>
    </row>
    <row r="33" spans="1:5" x14ac:dyDescent="0.25">
      <c r="A33" s="24"/>
      <c r="B33" s="158"/>
      <c r="C33" s="46"/>
      <c r="D33" s="39"/>
      <c r="E33" s="93"/>
    </row>
    <row r="34" spans="1:5" x14ac:dyDescent="0.25">
      <c r="A34" s="24"/>
      <c r="B34" s="158"/>
      <c r="C34" s="46"/>
      <c r="D34" s="39"/>
      <c r="E34" s="93"/>
    </row>
    <row r="35" spans="1:5" x14ac:dyDescent="0.25">
      <c r="A35" s="24"/>
      <c r="B35" s="158"/>
      <c r="C35" s="46"/>
      <c r="D35" s="39"/>
      <c r="E35" s="93"/>
    </row>
    <row r="36" spans="1:5" x14ac:dyDescent="0.25">
      <c r="A36" s="24"/>
      <c r="B36" s="158"/>
      <c r="C36" s="46"/>
      <c r="D36" s="39"/>
      <c r="E36" s="93"/>
    </row>
    <row r="37" spans="1:5" x14ac:dyDescent="0.25">
      <c r="A37" s="24"/>
      <c r="B37" s="158"/>
      <c r="C37" s="46"/>
      <c r="D37" s="39"/>
      <c r="E37" s="93"/>
    </row>
    <row r="38" spans="1:5" x14ac:dyDescent="0.25">
      <c r="A38" s="24"/>
      <c r="B38" s="158"/>
      <c r="C38" s="46"/>
      <c r="D38" s="39"/>
      <c r="E38" s="93"/>
    </row>
    <row r="39" spans="1:5" x14ac:dyDescent="0.25">
      <c r="A39" s="24"/>
      <c r="B39" s="158"/>
      <c r="C39" s="46"/>
      <c r="D39" s="39"/>
      <c r="E39" s="93"/>
    </row>
    <row r="40" spans="1:5" x14ac:dyDescent="0.25">
      <c r="A40" s="24"/>
      <c r="B40" s="158"/>
      <c r="C40" s="46"/>
      <c r="D40" s="39"/>
      <c r="E40" s="93"/>
    </row>
    <row r="41" spans="1:5" x14ac:dyDescent="0.25">
      <c r="A41" s="24"/>
      <c r="B41" s="158"/>
      <c r="C41" s="46"/>
      <c r="D41" s="39"/>
      <c r="E41" s="93"/>
    </row>
    <row r="42" spans="1:5" x14ac:dyDescent="0.25">
      <c r="A42" s="24"/>
      <c r="B42" s="158"/>
      <c r="C42" s="46"/>
      <c r="D42" s="39"/>
      <c r="E42" s="93"/>
    </row>
    <row r="43" spans="1:5" x14ac:dyDescent="0.25">
      <c r="A43" s="24"/>
      <c r="B43" s="158"/>
      <c r="C43" s="46"/>
      <c r="D43" s="39"/>
      <c r="E43" s="93"/>
    </row>
    <row r="44" spans="1:5" x14ac:dyDescent="0.25">
      <c r="A44" s="24"/>
      <c r="B44" s="158"/>
      <c r="C44" s="46"/>
      <c r="D44" s="39"/>
      <c r="E44" s="93"/>
    </row>
    <row r="45" spans="1:5" x14ac:dyDescent="0.25">
      <c r="A45" s="24"/>
      <c r="B45" s="158"/>
      <c r="C45" s="46"/>
      <c r="D45" s="39"/>
      <c r="E45" s="93"/>
    </row>
    <row r="46" spans="1:5" x14ac:dyDescent="0.25">
      <c r="A46" s="24"/>
      <c r="B46" s="158"/>
      <c r="C46" s="46"/>
      <c r="D46" s="39"/>
      <c r="E46" s="93"/>
    </row>
    <row r="47" spans="1:5" x14ac:dyDescent="0.25">
      <c r="A47" s="24"/>
      <c r="B47" s="158"/>
      <c r="C47" s="46"/>
      <c r="D47" s="39"/>
      <c r="E47" s="93"/>
    </row>
    <row r="48" spans="1:5" x14ac:dyDescent="0.25">
      <c r="A48" s="24"/>
      <c r="B48" s="158"/>
      <c r="C48" s="46"/>
      <c r="D48" s="39"/>
      <c r="E48" s="93"/>
    </row>
    <row r="49" spans="1:5" x14ac:dyDescent="0.25">
      <c r="A49" s="24"/>
      <c r="B49" s="158"/>
      <c r="C49" s="46"/>
      <c r="D49" s="39"/>
      <c r="E49" s="93"/>
    </row>
    <row r="50" spans="1:5" x14ac:dyDescent="0.25">
      <c r="A50" s="24"/>
      <c r="B50" s="158"/>
      <c r="C50" s="46"/>
      <c r="D50" s="39"/>
      <c r="E50" s="93"/>
    </row>
    <row r="51" spans="1:5" x14ac:dyDescent="0.25">
      <c r="A51" s="24"/>
      <c r="B51" s="158"/>
      <c r="C51" s="46"/>
      <c r="D51" s="39"/>
      <c r="E51" s="93"/>
    </row>
    <row r="52" spans="1:5" x14ac:dyDescent="0.25">
      <c r="A52" s="24"/>
      <c r="B52" s="158"/>
      <c r="C52" s="46"/>
      <c r="D52" s="39"/>
      <c r="E52" s="93"/>
    </row>
    <row r="53" spans="1:5" x14ac:dyDescent="0.25">
      <c r="A53" s="24"/>
      <c r="B53" s="158"/>
      <c r="C53" s="46"/>
      <c r="D53" s="39"/>
      <c r="E53" s="93"/>
    </row>
    <row r="54" spans="1:5" x14ac:dyDescent="0.25">
      <c r="A54" s="24"/>
      <c r="B54" s="158"/>
      <c r="C54" s="46"/>
      <c r="D54" s="39"/>
      <c r="E54" s="93"/>
    </row>
    <row r="55" spans="1:5" x14ac:dyDescent="0.25">
      <c r="A55" s="24"/>
      <c r="B55" s="158"/>
      <c r="C55" s="46"/>
      <c r="D55" s="39"/>
      <c r="E55" s="93"/>
    </row>
    <row r="56" spans="1:5" x14ac:dyDescent="0.25">
      <c r="A56" s="24"/>
      <c r="B56" s="158"/>
      <c r="C56" s="46"/>
      <c r="D56" s="39"/>
      <c r="E56" s="93"/>
    </row>
    <row r="57" spans="1:5" x14ac:dyDescent="0.25">
      <c r="A57" s="24"/>
      <c r="B57" s="158"/>
      <c r="C57" s="46"/>
      <c r="D57" s="39"/>
      <c r="E57" s="93"/>
    </row>
    <row r="58" spans="1:5" x14ac:dyDescent="0.25">
      <c r="A58" s="24"/>
      <c r="B58" s="158"/>
      <c r="C58" s="46"/>
      <c r="D58" s="39"/>
      <c r="E58" s="93"/>
    </row>
    <row r="59" spans="1:5" x14ac:dyDescent="0.25">
      <c r="A59" s="24"/>
      <c r="B59" s="158"/>
      <c r="C59" s="46"/>
      <c r="D59" s="39"/>
      <c r="E59" s="93"/>
    </row>
    <row r="60" spans="1:5" x14ac:dyDescent="0.25">
      <c r="A60" s="24"/>
      <c r="B60" s="158"/>
      <c r="C60" s="46"/>
      <c r="D60" s="39"/>
      <c r="E60" s="93"/>
    </row>
    <row r="61" spans="1:5" x14ac:dyDescent="0.25">
      <c r="A61" s="24"/>
      <c r="B61" s="158"/>
      <c r="C61" s="46"/>
      <c r="D61" s="39"/>
      <c r="E61" s="93"/>
    </row>
    <row r="62" spans="1:5" x14ac:dyDescent="0.25">
      <c r="A62" s="24"/>
      <c r="B62" s="158"/>
      <c r="C62" s="46"/>
      <c r="D62" s="39"/>
      <c r="E62" s="93"/>
    </row>
    <row r="63" spans="1:5" x14ac:dyDescent="0.25">
      <c r="A63" s="24"/>
      <c r="B63" s="158"/>
      <c r="C63" s="46"/>
      <c r="D63" s="39"/>
      <c r="E63" s="93"/>
    </row>
    <row r="64" spans="1:5" x14ac:dyDescent="0.25">
      <c r="A64" s="24"/>
      <c r="B64" s="158"/>
      <c r="C64" s="46"/>
      <c r="D64" s="39"/>
      <c r="E64" s="93"/>
    </row>
    <row r="65" spans="1:5" x14ac:dyDescent="0.25">
      <c r="A65" s="24"/>
      <c r="B65" s="158"/>
      <c r="C65" s="46"/>
      <c r="D65" s="39"/>
      <c r="E65" s="93"/>
    </row>
    <row r="66" spans="1:5" x14ac:dyDescent="0.25">
      <c r="A66" s="24"/>
      <c r="B66" s="158"/>
      <c r="C66" s="46"/>
      <c r="D66" s="39"/>
      <c r="E66" s="93"/>
    </row>
    <row r="67" spans="1:5" x14ac:dyDescent="0.25">
      <c r="A67" s="24"/>
      <c r="B67" s="158"/>
      <c r="C67" s="46"/>
      <c r="D67" s="39"/>
      <c r="E67" s="93"/>
    </row>
    <row r="68" spans="1:5" x14ac:dyDescent="0.25">
      <c r="A68" s="24"/>
      <c r="B68" s="158"/>
      <c r="C68" s="46"/>
      <c r="D68" s="39"/>
      <c r="E68" s="93"/>
    </row>
    <row r="69" spans="1:5" x14ac:dyDescent="0.25">
      <c r="A69" s="24"/>
      <c r="B69" s="158"/>
      <c r="C69" s="46"/>
      <c r="D69" s="39"/>
      <c r="E69" s="93"/>
    </row>
    <row r="70" spans="1:5" x14ac:dyDescent="0.25">
      <c r="A70" s="24"/>
      <c r="B70" s="158"/>
      <c r="C70" s="46"/>
      <c r="D70" s="39"/>
      <c r="E70" s="93"/>
    </row>
    <row r="71" spans="1:5" x14ac:dyDescent="0.25">
      <c r="A71" s="24"/>
      <c r="B71" s="158"/>
      <c r="C71" s="46"/>
      <c r="D71" s="39"/>
      <c r="E71" s="93"/>
    </row>
    <row r="72" spans="1:5" x14ac:dyDescent="0.25">
      <c r="A72" s="24"/>
      <c r="B72" s="158"/>
      <c r="C72" s="46"/>
      <c r="D72" s="39"/>
      <c r="E72" s="93"/>
    </row>
    <row r="73" spans="1:5" x14ac:dyDescent="0.25">
      <c r="A73" s="24"/>
      <c r="B73" s="158"/>
      <c r="C73" s="46"/>
      <c r="D73" s="39"/>
      <c r="E73" s="93"/>
    </row>
    <row r="74" spans="1:5" x14ac:dyDescent="0.25">
      <c r="A74" s="24"/>
      <c r="B74" s="158"/>
      <c r="C74" s="46"/>
      <c r="D74" s="39"/>
      <c r="E74" s="93"/>
    </row>
    <row r="75" spans="1:5" x14ac:dyDescent="0.25">
      <c r="A75" s="24"/>
      <c r="B75" s="158"/>
      <c r="C75" s="46"/>
      <c r="D75" s="39"/>
      <c r="E75" s="93"/>
    </row>
    <row r="76" spans="1:5" x14ac:dyDescent="0.25">
      <c r="A76" s="24"/>
      <c r="B76" s="158"/>
      <c r="C76" s="46"/>
      <c r="D76" s="39"/>
      <c r="E76" s="93"/>
    </row>
    <row r="77" spans="1:5" x14ac:dyDescent="0.25">
      <c r="A77" s="24"/>
      <c r="B77" s="158"/>
      <c r="C77" s="46"/>
      <c r="D77" s="39"/>
      <c r="E77" s="93"/>
    </row>
    <row r="78" spans="1:5" x14ac:dyDescent="0.25">
      <c r="A78" s="24"/>
      <c r="B78" s="158"/>
      <c r="C78" s="46"/>
      <c r="D78" s="39"/>
      <c r="E78" s="93"/>
    </row>
    <row r="79" spans="1:5" x14ac:dyDescent="0.25">
      <c r="A79" s="24"/>
      <c r="B79" s="158"/>
      <c r="C79" s="46"/>
      <c r="D79" s="39"/>
      <c r="E79" s="93"/>
    </row>
    <row r="80" spans="1:5" x14ac:dyDescent="0.25">
      <c r="A80" s="24"/>
      <c r="B80" s="158"/>
      <c r="C80" s="46"/>
      <c r="D80" s="39"/>
      <c r="E80" s="93"/>
    </row>
    <row r="81" spans="1:5" x14ac:dyDescent="0.25">
      <c r="A81" s="24"/>
      <c r="B81" s="158"/>
      <c r="C81" s="46"/>
      <c r="D81" s="39"/>
      <c r="E81" s="93"/>
    </row>
    <row r="82" spans="1:5" x14ac:dyDescent="0.25">
      <c r="A82" s="24"/>
      <c r="B82" s="158"/>
      <c r="C82" s="46"/>
      <c r="D82" s="39"/>
      <c r="E82" s="93"/>
    </row>
    <row r="83" spans="1:5" x14ac:dyDescent="0.25">
      <c r="A83" s="24"/>
      <c r="B83" s="158"/>
      <c r="C83" s="46"/>
      <c r="D83" s="39"/>
      <c r="E83" s="93"/>
    </row>
    <row r="84" spans="1:5" x14ac:dyDescent="0.25">
      <c r="A84" s="24"/>
      <c r="B84" s="158"/>
      <c r="C84" s="46"/>
      <c r="D84" s="39"/>
      <c r="E84" s="93"/>
    </row>
    <row r="85" spans="1:5" x14ac:dyDescent="0.25">
      <c r="A85" s="24"/>
      <c r="B85" s="158"/>
      <c r="C85" s="46"/>
      <c r="D85" s="39"/>
      <c r="E85" s="93"/>
    </row>
    <row r="86" spans="1:5" x14ac:dyDescent="0.25">
      <c r="A86" s="24"/>
      <c r="B86" s="158"/>
      <c r="C86" s="46"/>
      <c r="D86" s="39"/>
      <c r="E86" s="93"/>
    </row>
    <row r="87" spans="1:5" x14ac:dyDescent="0.25">
      <c r="A87" s="24"/>
      <c r="B87" s="158"/>
      <c r="C87" s="46"/>
      <c r="D87" s="39"/>
      <c r="E87" s="93"/>
    </row>
    <row r="88" spans="1:5" x14ac:dyDescent="0.25">
      <c r="A88" s="24"/>
      <c r="B88" s="158"/>
      <c r="C88" s="46"/>
      <c r="D88" s="39"/>
      <c r="E88" s="93"/>
    </row>
    <row r="89" spans="1:5" x14ac:dyDescent="0.25">
      <c r="A89" s="24"/>
      <c r="B89" s="158"/>
      <c r="C89" s="46"/>
      <c r="D89" s="39"/>
      <c r="E89" s="93"/>
    </row>
    <row r="90" spans="1:5" x14ac:dyDescent="0.25">
      <c r="A90" s="24"/>
      <c r="B90" s="158"/>
      <c r="C90" s="46"/>
      <c r="D90" s="39"/>
      <c r="E90" s="93"/>
    </row>
    <row r="91" spans="1:5" x14ac:dyDescent="0.25">
      <c r="A91" s="24"/>
      <c r="B91" s="158"/>
      <c r="C91" s="46"/>
      <c r="D91" s="39"/>
      <c r="E91" s="93"/>
    </row>
    <row r="92" spans="1:5" x14ac:dyDescent="0.25">
      <c r="A92" s="24"/>
      <c r="B92" s="158"/>
      <c r="C92" s="46"/>
      <c r="D92" s="39"/>
      <c r="E92" s="93"/>
    </row>
    <row r="93" spans="1:5" x14ac:dyDescent="0.25">
      <c r="A93" s="24"/>
      <c r="B93" s="158"/>
      <c r="C93" s="46"/>
      <c r="D93" s="39"/>
      <c r="E93" s="93"/>
    </row>
    <row r="94" spans="1:5" x14ac:dyDescent="0.25">
      <c r="A94" s="24"/>
      <c r="B94" s="158"/>
      <c r="C94" s="46"/>
      <c r="D94" s="39"/>
      <c r="E94" s="93"/>
    </row>
    <row r="95" spans="1:5" x14ac:dyDescent="0.25">
      <c r="A95" s="24"/>
      <c r="B95" s="158"/>
      <c r="C95" s="46"/>
      <c r="D95" s="39"/>
      <c r="E95" s="93"/>
    </row>
    <row r="96" spans="1:5" x14ac:dyDescent="0.25">
      <c r="A96" s="24"/>
      <c r="B96" s="158"/>
      <c r="C96" s="46"/>
      <c r="D96" s="39"/>
      <c r="E96" s="93"/>
    </row>
    <row r="97" spans="1:5" x14ac:dyDescent="0.25">
      <c r="A97" s="24"/>
      <c r="B97" s="158"/>
      <c r="C97" s="46"/>
      <c r="D97" s="39"/>
      <c r="E97" s="93"/>
    </row>
    <row r="98" spans="1:5" x14ac:dyDescent="0.25">
      <c r="A98" s="24"/>
      <c r="B98" s="158"/>
      <c r="C98" s="46"/>
      <c r="D98" s="39"/>
      <c r="E98" s="93"/>
    </row>
    <row r="99" spans="1:5" x14ac:dyDescent="0.25">
      <c r="A99" s="24"/>
      <c r="B99" s="158"/>
      <c r="C99" s="46"/>
      <c r="D99" s="39"/>
      <c r="E99" s="93"/>
    </row>
    <row r="100" spans="1:5" x14ac:dyDescent="0.25">
      <c r="A100" s="24"/>
      <c r="B100" s="158"/>
      <c r="C100" s="46"/>
      <c r="D100" s="39"/>
      <c r="E100" s="93"/>
    </row>
    <row r="101" spans="1:5" x14ac:dyDescent="0.25">
      <c r="A101" s="24"/>
      <c r="B101" s="158"/>
      <c r="C101" s="46"/>
      <c r="D101" s="39"/>
      <c r="E101" s="93"/>
    </row>
    <row r="102" spans="1:5" x14ac:dyDescent="0.25">
      <c r="A102" s="24"/>
      <c r="B102" s="158"/>
      <c r="C102" s="46"/>
      <c r="D102" s="39"/>
      <c r="E102" s="93"/>
    </row>
    <row r="103" spans="1:5" x14ac:dyDescent="0.25">
      <c r="A103" s="24"/>
      <c r="B103" s="158"/>
      <c r="C103" s="46"/>
      <c r="D103" s="39"/>
      <c r="E103" s="93"/>
    </row>
    <row r="104" spans="1:5" x14ac:dyDescent="0.25">
      <c r="A104" s="24"/>
      <c r="B104" s="158"/>
      <c r="C104" s="46"/>
      <c r="D104" s="39"/>
      <c r="E104" s="93"/>
    </row>
    <row r="105" spans="1:5" x14ac:dyDescent="0.25">
      <c r="A105" s="24"/>
      <c r="B105" s="158"/>
      <c r="C105" s="46"/>
      <c r="D105" s="39"/>
      <c r="E105" s="93"/>
    </row>
    <row r="106" spans="1:5" x14ac:dyDescent="0.25">
      <c r="A106" s="24"/>
      <c r="B106" s="158"/>
      <c r="C106" s="46"/>
      <c r="D106" s="39"/>
      <c r="E106" s="93"/>
    </row>
    <row r="107" spans="1:5" x14ac:dyDescent="0.25">
      <c r="A107" s="24"/>
      <c r="B107" s="158"/>
      <c r="C107" s="46"/>
      <c r="D107" s="39"/>
      <c r="E107" s="93"/>
    </row>
    <row r="108" spans="1:5" x14ac:dyDescent="0.25">
      <c r="A108" s="24"/>
      <c r="B108" s="158"/>
      <c r="C108" s="46"/>
      <c r="D108" s="39"/>
      <c r="E108" s="93"/>
    </row>
    <row r="109" spans="1:5" x14ac:dyDescent="0.25">
      <c r="A109" s="24"/>
      <c r="B109" s="158"/>
      <c r="C109" s="46"/>
      <c r="D109" s="39"/>
      <c r="E109" s="93"/>
    </row>
    <row r="110" spans="1:5" x14ac:dyDescent="0.25">
      <c r="A110" s="24"/>
      <c r="B110" s="158"/>
      <c r="C110" s="46"/>
      <c r="D110" s="39"/>
      <c r="E110" s="93"/>
    </row>
    <row r="111" spans="1:5" x14ac:dyDescent="0.25">
      <c r="A111" s="24"/>
      <c r="B111" s="158"/>
      <c r="C111" s="46"/>
      <c r="D111" s="39"/>
      <c r="E111" s="93"/>
    </row>
    <row r="112" spans="1:5" x14ac:dyDescent="0.25">
      <c r="A112" s="24"/>
      <c r="B112" s="158"/>
      <c r="C112" s="46"/>
      <c r="D112" s="39"/>
      <c r="E112" s="93"/>
    </row>
    <row r="113" spans="1:5" x14ac:dyDescent="0.25">
      <c r="A113" s="24"/>
      <c r="B113" s="158"/>
      <c r="C113" s="46"/>
      <c r="D113" s="39"/>
      <c r="E113" s="93"/>
    </row>
    <row r="114" spans="1:5" x14ac:dyDescent="0.25">
      <c r="A114" s="24"/>
      <c r="B114" s="158"/>
      <c r="C114" s="46"/>
      <c r="D114" s="39"/>
      <c r="E114" s="93"/>
    </row>
    <row r="115" spans="1:5" x14ac:dyDescent="0.25">
      <c r="A115" s="24"/>
      <c r="B115" s="158"/>
      <c r="C115" s="46"/>
      <c r="D115" s="39"/>
      <c r="E115" s="93"/>
    </row>
    <row r="116" spans="1:5" x14ac:dyDescent="0.25">
      <c r="A116" s="24"/>
      <c r="B116" s="158"/>
      <c r="C116" s="46"/>
      <c r="D116" s="39"/>
      <c r="E116" s="93"/>
    </row>
    <row r="117" spans="1:5" x14ac:dyDescent="0.25">
      <c r="A117" s="24"/>
      <c r="B117" s="158"/>
      <c r="C117" s="46"/>
      <c r="D117" s="39"/>
      <c r="E117" s="93"/>
    </row>
    <row r="118" spans="1:5" x14ac:dyDescent="0.25">
      <c r="A118" s="24"/>
      <c r="B118" s="158"/>
      <c r="C118" s="46"/>
      <c r="D118" s="39"/>
      <c r="E118" s="93"/>
    </row>
    <row r="119" spans="1:5" x14ac:dyDescent="0.25">
      <c r="A119" s="24"/>
      <c r="B119" s="158"/>
      <c r="C119" s="46"/>
      <c r="D119" s="39"/>
      <c r="E119" s="93"/>
    </row>
    <row r="120" spans="1:5" x14ac:dyDescent="0.25">
      <c r="A120" s="24"/>
      <c r="B120" s="158"/>
      <c r="C120" s="46"/>
      <c r="D120" s="39"/>
      <c r="E120" s="93"/>
    </row>
    <row r="121" spans="1:5" x14ac:dyDescent="0.25">
      <c r="A121" s="24"/>
      <c r="B121" s="158"/>
      <c r="C121" s="46"/>
      <c r="D121" s="39"/>
      <c r="E121" s="93"/>
    </row>
    <row r="122" spans="1:5" x14ac:dyDescent="0.25">
      <c r="A122" s="24"/>
      <c r="B122" s="158"/>
      <c r="C122" s="46"/>
      <c r="D122" s="39"/>
      <c r="E122" s="93"/>
    </row>
    <row r="123" spans="1:5" x14ac:dyDescent="0.25">
      <c r="A123" s="24"/>
      <c r="B123" s="158"/>
      <c r="C123" s="46"/>
      <c r="D123" s="39"/>
      <c r="E123" s="93"/>
    </row>
    <row r="124" spans="1:5" x14ac:dyDescent="0.25">
      <c r="A124" s="24"/>
      <c r="B124" s="158"/>
      <c r="C124" s="46"/>
      <c r="D124" s="39"/>
      <c r="E124" s="93"/>
    </row>
    <row r="125" spans="1:5" x14ac:dyDescent="0.25">
      <c r="A125" s="24"/>
      <c r="B125" s="158"/>
      <c r="C125" s="46"/>
      <c r="D125" s="39"/>
      <c r="E125" s="93"/>
    </row>
    <row r="126" spans="1:5" x14ac:dyDescent="0.25">
      <c r="A126" s="24"/>
      <c r="B126" s="158"/>
      <c r="C126" s="46"/>
      <c r="D126" s="39"/>
      <c r="E126" s="93"/>
    </row>
    <row r="127" spans="1:5" x14ac:dyDescent="0.25">
      <c r="A127" s="24"/>
      <c r="B127" s="158"/>
      <c r="C127" s="46"/>
      <c r="D127" s="39"/>
      <c r="E127" s="93"/>
    </row>
    <row r="128" spans="1:5" x14ac:dyDescent="0.25">
      <c r="A128" s="24"/>
      <c r="B128" s="158"/>
      <c r="C128" s="46"/>
      <c r="D128" s="39"/>
      <c r="E128" s="93"/>
    </row>
    <row r="129" spans="1:5" x14ac:dyDescent="0.25">
      <c r="A129" s="24"/>
      <c r="B129" s="158"/>
      <c r="C129" s="46"/>
      <c r="D129" s="39"/>
      <c r="E129" s="93"/>
    </row>
    <row r="130" spans="1:5" x14ac:dyDescent="0.25">
      <c r="A130" s="24"/>
      <c r="B130" s="158"/>
      <c r="C130" s="46"/>
      <c r="D130" s="39"/>
      <c r="E130" s="93"/>
    </row>
    <row r="131" spans="1:5" x14ac:dyDescent="0.25">
      <c r="A131" s="24"/>
      <c r="B131" s="158"/>
      <c r="C131" s="46"/>
      <c r="D131" s="39"/>
      <c r="E131" s="93"/>
    </row>
    <row r="132" spans="1:5" x14ac:dyDescent="0.25">
      <c r="A132" s="24"/>
      <c r="B132" s="158"/>
      <c r="C132" s="46"/>
      <c r="D132" s="39"/>
      <c r="E132" s="93"/>
    </row>
    <row r="133" spans="1:5" x14ac:dyDescent="0.25">
      <c r="A133" s="24"/>
      <c r="B133" s="158"/>
      <c r="C133" s="46"/>
      <c r="D133" s="39"/>
      <c r="E133" s="93"/>
    </row>
    <row r="134" spans="1:5" x14ac:dyDescent="0.25">
      <c r="A134" s="24"/>
      <c r="B134" s="158"/>
      <c r="C134" s="46"/>
      <c r="D134" s="39"/>
      <c r="E134" s="93"/>
    </row>
    <row r="135" spans="1:5" x14ac:dyDescent="0.25">
      <c r="A135" s="24"/>
      <c r="B135" s="158"/>
      <c r="C135" s="46"/>
      <c r="D135" s="39"/>
      <c r="E135" s="93"/>
    </row>
    <row r="136" spans="1:5" x14ac:dyDescent="0.25">
      <c r="A136" s="24"/>
      <c r="B136" s="158"/>
      <c r="C136" s="46"/>
      <c r="D136" s="39"/>
      <c r="E136" s="93"/>
    </row>
    <row r="137" spans="1:5" x14ac:dyDescent="0.25">
      <c r="A137" s="24"/>
      <c r="B137" s="158"/>
      <c r="C137" s="46"/>
      <c r="D137" s="39"/>
      <c r="E137" s="93"/>
    </row>
    <row r="138" spans="1:5" x14ac:dyDescent="0.25">
      <c r="A138" s="24"/>
      <c r="B138" s="158"/>
      <c r="C138" s="46"/>
      <c r="D138" s="39"/>
      <c r="E138" s="93"/>
    </row>
    <row r="139" spans="1:5" x14ac:dyDescent="0.25">
      <c r="A139" s="24"/>
      <c r="B139" s="158"/>
      <c r="C139" s="46"/>
      <c r="D139" s="39"/>
      <c r="E139" s="93"/>
    </row>
    <row r="140" spans="1:5" x14ac:dyDescent="0.25">
      <c r="A140" s="24"/>
      <c r="B140" s="158"/>
      <c r="C140" s="46"/>
      <c r="D140" s="39"/>
      <c r="E140" s="93"/>
    </row>
    <row r="141" spans="1:5" x14ac:dyDescent="0.25">
      <c r="A141" s="24"/>
      <c r="B141" s="158"/>
      <c r="C141" s="46"/>
      <c r="D141" s="39"/>
      <c r="E141" s="93"/>
    </row>
    <row r="142" spans="1:5" x14ac:dyDescent="0.25">
      <c r="A142" s="24"/>
      <c r="B142" s="158"/>
      <c r="C142" s="46"/>
      <c r="D142" s="39"/>
      <c r="E142" s="93"/>
    </row>
    <row r="143" spans="1:5" x14ac:dyDescent="0.25">
      <c r="A143" s="24"/>
      <c r="B143" s="158"/>
      <c r="C143" s="46"/>
      <c r="D143" s="39"/>
      <c r="E143" s="93"/>
    </row>
    <row r="144" spans="1:5" x14ac:dyDescent="0.25">
      <c r="A144" s="24"/>
      <c r="B144" s="158"/>
      <c r="C144" s="46"/>
      <c r="D144" s="39"/>
      <c r="E144" s="93"/>
    </row>
    <row r="145" spans="1:5" x14ac:dyDescent="0.25">
      <c r="A145" s="24"/>
      <c r="B145" s="158"/>
      <c r="C145" s="46"/>
      <c r="D145" s="39"/>
      <c r="E145" s="93"/>
    </row>
    <row r="146" spans="1:5" x14ac:dyDescent="0.25">
      <c r="A146" s="24"/>
      <c r="B146" s="158"/>
      <c r="C146" s="46"/>
      <c r="D146" s="39"/>
      <c r="E146" s="93"/>
    </row>
    <row r="147" spans="1:5" x14ac:dyDescent="0.25">
      <c r="A147" s="24"/>
      <c r="B147" s="158"/>
      <c r="C147" s="46"/>
      <c r="D147" s="39"/>
      <c r="E147" s="93"/>
    </row>
    <row r="148" spans="1:5" x14ac:dyDescent="0.25">
      <c r="A148" s="24"/>
      <c r="B148" s="158"/>
      <c r="C148" s="46"/>
      <c r="D148" s="39"/>
      <c r="E148" s="93"/>
    </row>
    <row r="149" spans="1:5" x14ac:dyDescent="0.25">
      <c r="A149" s="24"/>
      <c r="B149" s="158"/>
      <c r="C149" s="46"/>
      <c r="D149" s="39"/>
      <c r="E149" s="93"/>
    </row>
    <row r="150" spans="1:5" x14ac:dyDescent="0.25">
      <c r="A150" s="24"/>
      <c r="B150" s="158"/>
      <c r="C150" s="46"/>
      <c r="D150" s="39"/>
      <c r="E150" s="93"/>
    </row>
    <row r="151" spans="1:5" x14ac:dyDescent="0.25">
      <c r="A151" s="24"/>
      <c r="B151" s="158"/>
      <c r="C151" s="46"/>
      <c r="D151" s="39"/>
      <c r="E151" s="93"/>
    </row>
    <row r="152" spans="1:5" x14ac:dyDescent="0.25">
      <c r="A152" s="24"/>
      <c r="B152" s="158"/>
      <c r="C152" s="46"/>
      <c r="D152" s="39"/>
      <c r="E152" s="93"/>
    </row>
    <row r="153" spans="1:5" x14ac:dyDescent="0.25">
      <c r="A153" s="24"/>
      <c r="B153" s="158"/>
      <c r="C153" s="46"/>
      <c r="D153" s="39"/>
      <c r="E153" s="93"/>
    </row>
    <row r="154" spans="1:5" x14ac:dyDescent="0.25">
      <c r="A154" s="24"/>
      <c r="B154" s="158"/>
      <c r="C154" s="46"/>
      <c r="D154" s="39"/>
      <c r="E154" s="93"/>
    </row>
    <row r="155" spans="1:5" x14ac:dyDescent="0.25">
      <c r="A155" s="24"/>
      <c r="B155" s="158"/>
      <c r="C155" s="46"/>
      <c r="D155" s="39"/>
      <c r="E155" s="93"/>
    </row>
    <row r="156" spans="1:5" x14ac:dyDescent="0.25">
      <c r="A156" s="24"/>
      <c r="B156" s="158"/>
      <c r="C156" s="46"/>
      <c r="D156" s="39"/>
      <c r="E156" s="93"/>
    </row>
    <row r="157" spans="1:5" x14ac:dyDescent="0.25">
      <c r="A157" s="24"/>
      <c r="B157" s="158"/>
      <c r="C157" s="46"/>
      <c r="D157" s="39"/>
      <c r="E157" s="93"/>
    </row>
    <row r="158" spans="1:5" x14ac:dyDescent="0.25">
      <c r="A158" s="24"/>
      <c r="B158" s="158"/>
      <c r="C158" s="46"/>
      <c r="D158" s="39"/>
      <c r="E158" s="93"/>
    </row>
    <row r="159" spans="1:5" x14ac:dyDescent="0.25">
      <c r="A159" s="24"/>
      <c r="B159" s="158"/>
      <c r="C159" s="46"/>
      <c r="D159" s="39"/>
      <c r="E159" s="93"/>
    </row>
    <row r="160" spans="1:5" x14ac:dyDescent="0.25">
      <c r="A160" s="24"/>
      <c r="B160" s="158"/>
      <c r="C160" s="46"/>
      <c r="D160" s="39"/>
      <c r="E160" s="93"/>
    </row>
    <row r="161" spans="1:5" x14ac:dyDescent="0.25">
      <c r="A161" s="24"/>
      <c r="B161" s="158"/>
      <c r="C161" s="46"/>
      <c r="D161" s="39"/>
      <c r="E161" s="93"/>
    </row>
    <row r="162" spans="1:5" x14ac:dyDescent="0.25">
      <c r="A162" s="24"/>
      <c r="B162" s="158"/>
      <c r="C162" s="46"/>
      <c r="D162" s="39"/>
      <c r="E162" s="93"/>
    </row>
    <row r="163" spans="1:5" x14ac:dyDescent="0.25">
      <c r="A163" s="24"/>
      <c r="B163" s="158"/>
      <c r="C163" s="46"/>
      <c r="D163" s="39"/>
      <c r="E163" s="93"/>
    </row>
    <row r="164" spans="1:5" x14ac:dyDescent="0.25">
      <c r="A164" s="24"/>
      <c r="B164" s="158"/>
      <c r="C164" s="46"/>
      <c r="D164" s="39"/>
      <c r="E164" s="93"/>
    </row>
    <row r="165" spans="1:5" x14ac:dyDescent="0.25">
      <c r="A165" s="24"/>
      <c r="B165" s="158"/>
      <c r="C165" s="46"/>
      <c r="D165" s="39"/>
      <c r="E165" s="93"/>
    </row>
    <row r="166" spans="1:5" x14ac:dyDescent="0.25">
      <c r="A166" s="24"/>
      <c r="B166" s="158"/>
      <c r="C166" s="46"/>
      <c r="D166" s="39"/>
      <c r="E166" s="93"/>
    </row>
    <row r="167" spans="1:5" x14ac:dyDescent="0.25">
      <c r="A167" s="24"/>
      <c r="B167" s="158"/>
      <c r="C167" s="46"/>
      <c r="D167" s="39"/>
      <c r="E167" s="93"/>
    </row>
    <row r="168" spans="1:5" x14ac:dyDescent="0.25">
      <c r="A168" s="24"/>
      <c r="B168" s="158"/>
      <c r="C168" s="46"/>
      <c r="D168" s="39"/>
      <c r="E168" s="93"/>
    </row>
    <row r="169" spans="1:5" x14ac:dyDescent="0.25">
      <c r="A169" s="24"/>
      <c r="B169" s="158"/>
      <c r="C169" s="46"/>
      <c r="D169" s="39"/>
      <c r="E169" s="93"/>
    </row>
    <row r="170" spans="1:5" x14ac:dyDescent="0.25">
      <c r="A170" s="24"/>
      <c r="B170" s="158"/>
      <c r="C170" s="46"/>
      <c r="D170" s="39"/>
      <c r="E170" s="93"/>
    </row>
    <row r="171" spans="1:5" x14ac:dyDescent="0.25">
      <c r="A171" s="24"/>
      <c r="B171" s="158"/>
      <c r="C171" s="46"/>
      <c r="D171" s="39"/>
      <c r="E171" s="93"/>
    </row>
    <row r="172" spans="1:5" x14ac:dyDescent="0.25">
      <c r="A172" s="24"/>
      <c r="B172" s="158"/>
      <c r="C172" s="46"/>
      <c r="D172" s="39"/>
      <c r="E172" s="93"/>
    </row>
    <row r="173" spans="1:5" x14ac:dyDescent="0.25">
      <c r="A173" s="24"/>
      <c r="B173" s="158"/>
      <c r="C173" s="46"/>
      <c r="D173" s="39"/>
      <c r="E173" s="93"/>
    </row>
    <row r="174" spans="1:5" x14ac:dyDescent="0.25">
      <c r="A174" s="24"/>
      <c r="B174" s="158"/>
      <c r="C174" s="46"/>
      <c r="D174" s="39"/>
      <c r="E174" s="93"/>
    </row>
    <row r="175" spans="1:5" x14ac:dyDescent="0.25">
      <c r="A175" s="24"/>
      <c r="B175" s="158"/>
      <c r="C175" s="46"/>
      <c r="D175" s="39"/>
      <c r="E175" s="93"/>
    </row>
    <row r="176" spans="1:5" x14ac:dyDescent="0.25">
      <c r="A176" s="24"/>
      <c r="B176" s="158"/>
      <c r="C176" s="46"/>
      <c r="D176" s="39"/>
      <c r="E176" s="93"/>
    </row>
    <row r="177" spans="1:5" x14ac:dyDescent="0.25">
      <c r="A177" s="24"/>
      <c r="B177" s="158"/>
      <c r="C177" s="46"/>
      <c r="D177" s="39"/>
      <c r="E177" s="93"/>
    </row>
    <row r="178" spans="1:5" x14ac:dyDescent="0.25">
      <c r="A178" s="24"/>
      <c r="B178" s="158"/>
      <c r="C178" s="46"/>
      <c r="D178" s="39"/>
      <c r="E178" s="93"/>
    </row>
    <row r="179" spans="1:5" x14ac:dyDescent="0.25">
      <c r="A179" s="24"/>
      <c r="B179" s="158"/>
      <c r="C179" s="46"/>
      <c r="D179" s="39"/>
      <c r="E179" s="93"/>
    </row>
    <row r="180" spans="1:5" x14ac:dyDescent="0.25">
      <c r="A180" s="24"/>
      <c r="B180" s="158"/>
      <c r="C180" s="46"/>
      <c r="D180" s="39"/>
      <c r="E180" s="93"/>
    </row>
    <row r="181" spans="1:5" x14ac:dyDescent="0.25">
      <c r="A181" s="24"/>
      <c r="B181" s="158"/>
      <c r="C181" s="46"/>
      <c r="D181" s="39"/>
      <c r="E181" s="93"/>
    </row>
    <row r="182" spans="1:5" x14ac:dyDescent="0.25">
      <c r="A182" s="24"/>
      <c r="B182" s="158"/>
      <c r="C182" s="46"/>
      <c r="D182" s="39"/>
      <c r="E182" s="93"/>
    </row>
    <row r="183" spans="1:5" x14ac:dyDescent="0.25">
      <c r="A183" s="24"/>
      <c r="B183" s="158"/>
      <c r="C183" s="46"/>
      <c r="D183" s="39"/>
      <c r="E183" s="93"/>
    </row>
    <row r="184" spans="1:5" x14ac:dyDescent="0.25">
      <c r="A184" s="24"/>
      <c r="B184" s="158"/>
      <c r="C184" s="46"/>
      <c r="D184" s="39"/>
      <c r="E184" s="93"/>
    </row>
    <row r="185" spans="1:5" x14ac:dyDescent="0.25">
      <c r="A185" s="24"/>
      <c r="B185" s="158"/>
      <c r="C185" s="46"/>
      <c r="D185" s="39"/>
      <c r="E185" s="93"/>
    </row>
    <row r="186" spans="1:5" x14ac:dyDescent="0.25">
      <c r="A186" s="24"/>
      <c r="B186" s="158"/>
      <c r="C186" s="46"/>
      <c r="D186" s="39"/>
      <c r="E186" s="93"/>
    </row>
    <row r="187" spans="1:5" x14ac:dyDescent="0.25">
      <c r="A187" s="24"/>
      <c r="B187" s="158"/>
      <c r="C187" s="46"/>
      <c r="D187" s="39"/>
      <c r="E187" s="93"/>
    </row>
    <row r="188" spans="1:5" x14ac:dyDescent="0.25">
      <c r="A188" s="24"/>
      <c r="B188" s="158"/>
      <c r="C188" s="46"/>
      <c r="D188" s="39"/>
      <c r="E188" s="93"/>
    </row>
    <row r="189" spans="1:5" x14ac:dyDescent="0.25">
      <c r="A189" s="24"/>
      <c r="B189" s="158"/>
      <c r="C189" s="46"/>
      <c r="D189" s="39"/>
      <c r="E189" s="93"/>
    </row>
    <row r="190" spans="1:5" x14ac:dyDescent="0.25">
      <c r="A190" s="24"/>
      <c r="B190" s="158"/>
      <c r="C190" s="46"/>
      <c r="D190" s="39"/>
      <c r="E190" s="93"/>
    </row>
    <row r="191" spans="1:5" x14ac:dyDescent="0.25">
      <c r="A191" s="24"/>
      <c r="B191" s="158"/>
      <c r="C191" s="46"/>
      <c r="D191" s="39"/>
      <c r="E191" s="93"/>
    </row>
    <row r="192" spans="1:5" x14ac:dyDescent="0.25">
      <c r="A192" s="24"/>
      <c r="B192" s="158"/>
      <c r="C192" s="46"/>
      <c r="D192" s="39"/>
      <c r="E192" s="93"/>
    </row>
    <row r="193" spans="1:5" x14ac:dyDescent="0.25">
      <c r="A193" s="24"/>
      <c r="B193" s="158"/>
      <c r="C193" s="46"/>
      <c r="D193" s="39"/>
      <c r="E193" s="93"/>
    </row>
    <row r="194" spans="1:5" x14ac:dyDescent="0.25">
      <c r="A194" s="24"/>
      <c r="B194" s="158"/>
      <c r="C194" s="46"/>
      <c r="D194" s="39"/>
      <c r="E194" s="93"/>
    </row>
    <row r="195" spans="1:5" x14ac:dyDescent="0.25">
      <c r="A195" s="24"/>
      <c r="B195" s="158"/>
      <c r="C195" s="46"/>
      <c r="D195" s="39"/>
      <c r="E195" s="93"/>
    </row>
    <row r="196" spans="1:5" ht="15.75" thickBot="1" x14ac:dyDescent="0.3">
      <c r="A196" s="41"/>
      <c r="B196" s="161"/>
      <c r="C196" s="47"/>
      <c r="D196" s="42"/>
      <c r="E196" s="94"/>
    </row>
  </sheetData>
  <sheetProtection selectLockedCells="1"/>
  <mergeCells count="2">
    <mergeCell ref="A1:D1"/>
    <mergeCell ref="A11:E12"/>
  </mergeCells>
  <dataValidations count="3">
    <dataValidation type="whole" allowBlank="1" showInputMessage="1" showErrorMessage="1" errorTitle="Article no." error="Please use numeric values between 6 and 11 digits" sqref="A14:B196" xr:uid="{5A981644-8283-4C99-B43B-D37263CC3A7A}">
      <formula1>100000</formula1>
      <formula2>99999999999</formula2>
    </dataValidation>
    <dataValidation type="textLength" allowBlank="1" showInputMessage="1" showErrorMessage="1" errorTitle="Article description" error="Please use a maximum of 40 characters" sqref="C14:C196" xr:uid="{2B51EC13-E5F7-4EAB-AA0E-40DC1B2C6227}">
      <formula1>1</formula1>
      <formula2>40</formula2>
    </dataValidation>
    <dataValidation type="whole" operator="greaterThanOrEqual" allowBlank="1" showInputMessage="1" showErrorMessage="1" errorTitle="Numeric values" error="Please use numeric values" sqref="D14:D196" xr:uid="{72215C62-D903-47B2-BCD3-24B279F0BA0B}">
      <formula1>0</formula1>
    </dataValidation>
  </dataValidations>
  <pageMargins left="0.7" right="0.7" top="0.75" bottom="0.75" header="0.3" footer="0.3"/>
  <pageSetup paperSize="9" scale="11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FADE0-0EFA-4166-B623-A7C2A84923D5}">
  <dimension ref="A1:H196"/>
  <sheetViews>
    <sheetView zoomScale="85" zoomScaleNormal="85" workbookViewId="0">
      <selection activeCell="G9" sqref="G9"/>
    </sheetView>
  </sheetViews>
  <sheetFormatPr defaultRowHeight="15" x14ac:dyDescent="0.25"/>
  <cols>
    <col min="1" max="2" width="30" customWidth="1"/>
    <col min="3" max="3" width="40.7109375" customWidth="1"/>
    <col min="4" max="4" width="24.7109375" customWidth="1"/>
    <col min="5" max="5" width="34.7109375" bestFit="1" customWidth="1"/>
    <col min="6" max="6" width="53.140625" bestFit="1" customWidth="1"/>
    <col min="7" max="7" width="51.28515625" bestFit="1" customWidth="1"/>
    <col min="8" max="8" width="16.85546875" customWidth="1"/>
  </cols>
  <sheetData>
    <row r="1" spans="1:8" ht="23.25" x14ac:dyDescent="0.25">
      <c r="A1" s="200"/>
      <c r="B1" s="200"/>
      <c r="C1" s="200"/>
      <c r="D1" s="28"/>
      <c r="E1" s="28"/>
      <c r="F1" s="28"/>
      <c r="G1" s="28"/>
      <c r="H1" s="28"/>
    </row>
    <row r="2" spans="1:8" ht="23.25" x14ac:dyDescent="0.35">
      <c r="A2" s="25"/>
      <c r="B2" s="25"/>
      <c r="C2" s="2"/>
      <c r="D2" s="28"/>
      <c r="E2" s="28"/>
      <c r="F2" s="28"/>
      <c r="G2" s="28"/>
      <c r="H2" s="28"/>
    </row>
    <row r="3" spans="1:8" x14ac:dyDescent="0.25">
      <c r="A3" s="2"/>
      <c r="B3" s="2"/>
      <c r="C3" s="2"/>
      <c r="D3" s="28"/>
      <c r="E3" s="28"/>
      <c r="F3" s="28"/>
      <c r="G3" s="28"/>
      <c r="H3" s="28"/>
    </row>
    <row r="4" spans="1:8" x14ac:dyDescent="0.25">
      <c r="A4" s="26"/>
      <c r="B4" s="26"/>
      <c r="C4" s="30" t="b">
        <v>1</v>
      </c>
      <c r="D4" s="29"/>
      <c r="E4" s="29"/>
      <c r="F4" s="29"/>
      <c r="G4" s="29"/>
      <c r="H4" s="29"/>
    </row>
    <row r="5" spans="1:8" x14ac:dyDescent="0.25">
      <c r="A5" s="258"/>
      <c r="B5" s="259"/>
      <c r="C5" s="259"/>
      <c r="D5" s="29"/>
      <c r="E5" s="29"/>
      <c r="F5" s="29"/>
      <c r="G5" s="29"/>
      <c r="H5" s="29"/>
    </row>
    <row r="6" spans="1:8" x14ac:dyDescent="0.25">
      <c r="A6" s="26"/>
      <c r="B6" s="26"/>
      <c r="C6" s="30" t="b">
        <v>0</v>
      </c>
      <c r="D6" s="29"/>
      <c r="E6" s="29"/>
      <c r="F6" s="29"/>
      <c r="G6" s="29"/>
      <c r="H6" s="29"/>
    </row>
    <row r="7" spans="1:8" x14ac:dyDescent="0.25">
      <c r="A7" s="26"/>
      <c r="B7" s="26"/>
      <c r="C7" s="26"/>
      <c r="D7" s="29"/>
      <c r="E7" s="29"/>
      <c r="F7" s="29"/>
      <c r="G7" s="29"/>
      <c r="H7" s="28"/>
    </row>
    <row r="8" spans="1:8" x14ac:dyDescent="0.25">
      <c r="A8" s="26"/>
      <c r="B8" s="26"/>
      <c r="C8" s="29"/>
      <c r="D8" s="28"/>
      <c r="E8" s="28"/>
      <c r="F8" s="28"/>
      <c r="G8" s="28"/>
      <c r="H8" s="28"/>
    </row>
    <row r="9" spans="1:8" x14ac:dyDescent="0.25">
      <c r="A9" s="26"/>
      <c r="B9" s="26"/>
      <c r="C9" s="29"/>
      <c r="D9" s="28"/>
      <c r="E9" s="28"/>
      <c r="F9" s="28"/>
      <c r="G9" s="28"/>
      <c r="H9" s="28"/>
    </row>
    <row r="10" spans="1:8" ht="15.75" thickBot="1" x14ac:dyDescent="0.3">
      <c r="A10" s="29">
        <f>COUNTA(A14:A196)</f>
        <v>0</v>
      </c>
      <c r="B10" s="29"/>
      <c r="C10" s="48"/>
      <c r="D10" s="29"/>
      <c r="E10" s="29"/>
      <c r="F10" s="29"/>
      <c r="G10" s="29"/>
      <c r="H10" s="29"/>
    </row>
    <row r="11" spans="1:8" x14ac:dyDescent="0.25">
      <c r="A11" s="244" t="s">
        <v>506</v>
      </c>
      <c r="B11" s="245"/>
      <c r="C11" s="245"/>
      <c r="D11" s="245"/>
      <c r="E11" s="245"/>
      <c r="F11" s="245"/>
      <c r="G11" s="245"/>
      <c r="H11" s="246"/>
    </row>
    <row r="12" spans="1:8" ht="15.75" thickBot="1" x14ac:dyDescent="0.3">
      <c r="A12" s="247"/>
      <c r="B12" s="248"/>
      <c r="C12" s="248"/>
      <c r="D12" s="248"/>
      <c r="E12" s="248"/>
      <c r="F12" s="248"/>
      <c r="G12" s="248"/>
      <c r="H12" s="249"/>
    </row>
    <row r="13" spans="1:8" x14ac:dyDescent="0.25">
      <c r="A13" s="73" t="s">
        <v>503</v>
      </c>
      <c r="B13" s="9" t="s">
        <v>507</v>
      </c>
      <c r="C13" s="74" t="s">
        <v>55</v>
      </c>
      <c r="D13" s="75" t="s">
        <v>504</v>
      </c>
      <c r="E13" s="146" t="s">
        <v>505</v>
      </c>
      <c r="F13" s="146" t="s">
        <v>509</v>
      </c>
      <c r="G13" s="146" t="s">
        <v>510</v>
      </c>
      <c r="H13" s="136" t="s">
        <v>485</v>
      </c>
    </row>
    <row r="14" spans="1:8" x14ac:dyDescent="0.25">
      <c r="A14" s="85"/>
      <c r="B14" s="159"/>
      <c r="C14" s="96"/>
      <c r="D14" s="137"/>
      <c r="E14" s="147"/>
      <c r="F14" s="147"/>
      <c r="G14" s="147"/>
      <c r="H14" s="71"/>
    </row>
    <row r="15" spans="1:8" x14ac:dyDescent="0.25">
      <c r="A15" s="85"/>
      <c r="B15" s="159"/>
      <c r="C15" s="96"/>
      <c r="D15" s="137"/>
      <c r="E15" s="147"/>
      <c r="F15" s="147"/>
      <c r="G15" s="147"/>
      <c r="H15" s="71"/>
    </row>
    <row r="16" spans="1:8" x14ac:dyDescent="0.25">
      <c r="A16" s="85"/>
      <c r="B16" s="159"/>
      <c r="C16" s="96"/>
      <c r="D16" s="137"/>
      <c r="E16" s="147"/>
      <c r="F16" s="147"/>
      <c r="G16" s="147"/>
      <c r="H16" s="71"/>
    </row>
    <row r="17" spans="1:8" x14ac:dyDescent="0.25">
      <c r="A17" s="85"/>
      <c r="B17" s="159"/>
      <c r="C17" s="96"/>
      <c r="D17" s="137"/>
      <c r="E17" s="147"/>
      <c r="F17" s="147"/>
      <c r="G17" s="147"/>
      <c r="H17" s="71"/>
    </row>
    <row r="18" spans="1:8" x14ac:dyDescent="0.25">
      <c r="A18" s="85"/>
      <c r="B18" s="159"/>
      <c r="C18" s="96"/>
      <c r="D18" s="137"/>
      <c r="E18" s="147"/>
      <c r="F18" s="147"/>
      <c r="G18" s="147"/>
      <c r="H18" s="71"/>
    </row>
    <row r="19" spans="1:8" x14ac:dyDescent="0.25">
      <c r="A19" s="85"/>
      <c r="B19" s="159"/>
      <c r="C19" s="96"/>
      <c r="D19" s="137"/>
      <c r="E19" s="147"/>
      <c r="F19" s="147"/>
      <c r="G19" s="147"/>
      <c r="H19" s="71"/>
    </row>
    <row r="20" spans="1:8" x14ac:dyDescent="0.25">
      <c r="A20" s="85"/>
      <c r="B20" s="159"/>
      <c r="C20" s="96"/>
      <c r="D20" s="137"/>
      <c r="E20" s="147"/>
      <c r="F20" s="147"/>
      <c r="G20" s="147"/>
      <c r="H20" s="71"/>
    </row>
    <row r="21" spans="1:8" x14ac:dyDescent="0.25">
      <c r="A21" s="85"/>
      <c r="B21" s="159"/>
      <c r="C21" s="96"/>
      <c r="D21" s="137"/>
      <c r="E21" s="147"/>
      <c r="F21" s="147"/>
      <c r="G21" s="147"/>
      <c r="H21" s="71"/>
    </row>
    <row r="22" spans="1:8" x14ac:dyDescent="0.25">
      <c r="A22" s="85"/>
      <c r="B22" s="159"/>
      <c r="C22" s="96"/>
      <c r="D22" s="137"/>
      <c r="E22" s="147"/>
      <c r="F22" s="147"/>
      <c r="G22" s="147"/>
      <c r="H22" s="71"/>
    </row>
    <row r="23" spans="1:8" x14ac:dyDescent="0.25">
      <c r="A23" s="85"/>
      <c r="B23" s="159"/>
      <c r="C23" s="96"/>
      <c r="D23" s="137"/>
      <c r="E23" s="147"/>
      <c r="F23" s="147"/>
      <c r="G23" s="147"/>
      <c r="H23" s="71"/>
    </row>
    <row r="24" spans="1:8" x14ac:dyDescent="0.25">
      <c r="A24" s="85"/>
      <c r="B24" s="159"/>
      <c r="C24" s="96"/>
      <c r="D24" s="137"/>
      <c r="E24" s="147"/>
      <c r="F24" s="147"/>
      <c r="G24" s="147"/>
      <c r="H24" s="71"/>
    </row>
    <row r="25" spans="1:8" x14ac:dyDescent="0.25">
      <c r="A25" s="85"/>
      <c r="B25" s="159"/>
      <c r="C25" s="96"/>
      <c r="D25" s="137"/>
      <c r="E25" s="147"/>
      <c r="F25" s="147"/>
      <c r="G25" s="147"/>
      <c r="H25" s="71"/>
    </row>
    <row r="26" spans="1:8" x14ac:dyDescent="0.25">
      <c r="A26" s="85"/>
      <c r="B26" s="159"/>
      <c r="C26" s="96"/>
      <c r="D26" s="137"/>
      <c r="E26" s="147"/>
      <c r="F26" s="147"/>
      <c r="G26" s="147"/>
      <c r="H26" s="71"/>
    </row>
    <row r="27" spans="1:8" x14ac:dyDescent="0.25">
      <c r="A27" s="85"/>
      <c r="B27" s="159"/>
      <c r="C27" s="96"/>
      <c r="D27" s="137"/>
      <c r="E27" s="147"/>
      <c r="F27" s="147"/>
      <c r="G27" s="147"/>
      <c r="H27" s="71"/>
    </row>
    <row r="28" spans="1:8" x14ac:dyDescent="0.25">
      <c r="A28" s="85"/>
      <c r="B28" s="159"/>
      <c r="C28" s="96"/>
      <c r="D28" s="137"/>
      <c r="E28" s="147"/>
      <c r="F28" s="147"/>
      <c r="G28" s="147"/>
      <c r="H28" s="71"/>
    </row>
    <row r="29" spans="1:8" x14ac:dyDescent="0.25">
      <c r="A29" s="85"/>
      <c r="B29" s="159"/>
      <c r="C29" s="96"/>
      <c r="D29" s="137"/>
      <c r="E29" s="147"/>
      <c r="F29" s="147"/>
      <c r="G29" s="147"/>
      <c r="H29" s="71"/>
    </row>
    <row r="30" spans="1:8" x14ac:dyDescent="0.25">
      <c r="A30" s="85"/>
      <c r="B30" s="159"/>
      <c r="C30" s="96"/>
      <c r="D30" s="137"/>
      <c r="E30" s="147"/>
      <c r="F30" s="147"/>
      <c r="G30" s="147"/>
      <c r="H30" s="71"/>
    </row>
    <row r="31" spans="1:8" x14ac:dyDescent="0.25">
      <c r="A31" s="85"/>
      <c r="B31" s="159"/>
      <c r="C31" s="96"/>
      <c r="D31" s="137"/>
      <c r="E31" s="147"/>
      <c r="F31" s="147"/>
      <c r="G31" s="147"/>
      <c r="H31" s="71"/>
    </row>
    <row r="32" spans="1:8" x14ac:dyDescent="0.25">
      <c r="A32" s="85"/>
      <c r="B32" s="159"/>
      <c r="C32" s="96"/>
      <c r="D32" s="137"/>
      <c r="E32" s="147"/>
      <c r="F32" s="147"/>
      <c r="G32" s="147"/>
      <c r="H32" s="71"/>
    </row>
    <row r="33" spans="1:8" x14ac:dyDescent="0.25">
      <c r="A33" s="85"/>
      <c r="B33" s="159"/>
      <c r="C33" s="96"/>
      <c r="D33" s="137"/>
      <c r="E33" s="147"/>
      <c r="F33" s="147"/>
      <c r="G33" s="147"/>
      <c r="H33" s="71"/>
    </row>
    <row r="34" spans="1:8" x14ac:dyDescent="0.25">
      <c r="A34" s="85"/>
      <c r="B34" s="159"/>
      <c r="C34" s="96"/>
      <c r="D34" s="137"/>
      <c r="E34" s="147"/>
      <c r="F34" s="147"/>
      <c r="G34" s="147"/>
      <c r="H34" s="71"/>
    </row>
    <row r="35" spans="1:8" x14ac:dyDescent="0.25">
      <c r="A35" s="85"/>
      <c r="B35" s="159"/>
      <c r="C35" s="96"/>
      <c r="D35" s="137"/>
      <c r="E35" s="147"/>
      <c r="F35" s="147"/>
      <c r="G35" s="147"/>
      <c r="H35" s="71"/>
    </row>
    <row r="36" spans="1:8" x14ac:dyDescent="0.25">
      <c r="A36" s="85"/>
      <c r="B36" s="159"/>
      <c r="C36" s="96"/>
      <c r="D36" s="137"/>
      <c r="E36" s="147"/>
      <c r="F36" s="147"/>
      <c r="G36" s="147"/>
      <c r="H36" s="71"/>
    </row>
    <row r="37" spans="1:8" x14ac:dyDescent="0.25">
      <c r="A37" s="85"/>
      <c r="B37" s="159"/>
      <c r="C37" s="96"/>
      <c r="D37" s="137"/>
      <c r="E37" s="147"/>
      <c r="F37" s="147"/>
      <c r="G37" s="147"/>
      <c r="H37" s="71"/>
    </row>
    <row r="38" spans="1:8" x14ac:dyDescent="0.25">
      <c r="A38" s="85"/>
      <c r="B38" s="159"/>
      <c r="C38" s="96"/>
      <c r="D38" s="137"/>
      <c r="E38" s="147"/>
      <c r="F38" s="147"/>
      <c r="G38" s="147"/>
      <c r="H38" s="71"/>
    </row>
    <row r="39" spans="1:8" x14ac:dyDescent="0.25">
      <c r="A39" s="85"/>
      <c r="B39" s="159"/>
      <c r="C39" s="96"/>
      <c r="D39" s="137"/>
      <c r="E39" s="147"/>
      <c r="F39" s="147"/>
      <c r="G39" s="147"/>
      <c r="H39" s="71"/>
    </row>
    <row r="40" spans="1:8" x14ac:dyDescent="0.25">
      <c r="A40" s="85"/>
      <c r="B40" s="159"/>
      <c r="C40" s="96"/>
      <c r="D40" s="137"/>
      <c r="E40" s="147"/>
      <c r="F40" s="147"/>
      <c r="G40" s="147"/>
      <c r="H40" s="71"/>
    </row>
    <row r="41" spans="1:8" x14ac:dyDescent="0.25">
      <c r="A41" s="85"/>
      <c r="B41" s="159"/>
      <c r="C41" s="96"/>
      <c r="D41" s="137"/>
      <c r="E41" s="147"/>
      <c r="F41" s="147"/>
      <c r="G41" s="147"/>
      <c r="H41" s="71"/>
    </row>
    <row r="42" spans="1:8" x14ac:dyDescent="0.25">
      <c r="A42" s="85"/>
      <c r="B42" s="159"/>
      <c r="C42" s="96"/>
      <c r="D42" s="137"/>
      <c r="E42" s="147"/>
      <c r="F42" s="147"/>
      <c r="G42" s="147"/>
      <c r="H42" s="71"/>
    </row>
    <row r="43" spans="1:8" x14ac:dyDescent="0.25">
      <c r="A43" s="85"/>
      <c r="B43" s="159"/>
      <c r="C43" s="96"/>
      <c r="D43" s="137"/>
      <c r="E43" s="147"/>
      <c r="F43" s="147"/>
      <c r="G43" s="147"/>
      <c r="H43" s="71"/>
    </row>
    <row r="44" spans="1:8" x14ac:dyDescent="0.25">
      <c r="A44" s="85"/>
      <c r="B44" s="159"/>
      <c r="C44" s="96"/>
      <c r="D44" s="137"/>
      <c r="E44" s="147"/>
      <c r="F44" s="147"/>
      <c r="G44" s="147"/>
      <c r="H44" s="71"/>
    </row>
    <row r="45" spans="1:8" x14ac:dyDescent="0.25">
      <c r="A45" s="85"/>
      <c r="B45" s="159"/>
      <c r="C45" s="96"/>
      <c r="D45" s="137"/>
      <c r="E45" s="147"/>
      <c r="F45" s="147"/>
      <c r="G45" s="147"/>
      <c r="H45" s="71"/>
    </row>
    <row r="46" spans="1:8" x14ac:dyDescent="0.25">
      <c r="A46" s="85"/>
      <c r="B46" s="159"/>
      <c r="C46" s="96"/>
      <c r="D46" s="137"/>
      <c r="E46" s="147"/>
      <c r="F46" s="147"/>
      <c r="G46" s="147"/>
      <c r="H46" s="71"/>
    </row>
    <row r="47" spans="1:8" x14ac:dyDescent="0.25">
      <c r="A47" s="85"/>
      <c r="B47" s="159"/>
      <c r="C47" s="96"/>
      <c r="D47" s="137"/>
      <c r="E47" s="147"/>
      <c r="F47" s="147"/>
      <c r="G47" s="147"/>
      <c r="H47" s="71"/>
    </row>
    <row r="48" spans="1:8" x14ac:dyDescent="0.25">
      <c r="A48" s="85"/>
      <c r="B48" s="159"/>
      <c r="C48" s="96"/>
      <c r="D48" s="137"/>
      <c r="E48" s="147"/>
      <c r="F48" s="147"/>
      <c r="G48" s="147"/>
      <c r="H48" s="71"/>
    </row>
    <row r="49" spans="1:8" x14ac:dyDescent="0.25">
      <c r="A49" s="85"/>
      <c r="B49" s="159"/>
      <c r="C49" s="96"/>
      <c r="D49" s="137"/>
      <c r="E49" s="147"/>
      <c r="F49" s="147"/>
      <c r="G49" s="147"/>
      <c r="H49" s="71"/>
    </row>
    <row r="50" spans="1:8" x14ac:dyDescent="0.25">
      <c r="A50" s="85"/>
      <c r="B50" s="159"/>
      <c r="C50" s="96"/>
      <c r="D50" s="137"/>
      <c r="E50" s="147"/>
      <c r="F50" s="147"/>
      <c r="G50" s="147"/>
      <c r="H50" s="71"/>
    </row>
    <row r="51" spans="1:8" x14ac:dyDescent="0.25">
      <c r="A51" s="85"/>
      <c r="B51" s="159"/>
      <c r="C51" s="96"/>
      <c r="D51" s="137"/>
      <c r="E51" s="147"/>
      <c r="F51" s="147"/>
      <c r="G51" s="147"/>
      <c r="H51" s="71"/>
    </row>
    <row r="52" spans="1:8" x14ac:dyDescent="0.25">
      <c r="A52" s="85"/>
      <c r="B52" s="159"/>
      <c r="C52" s="96"/>
      <c r="D52" s="137"/>
      <c r="E52" s="147"/>
      <c r="F52" s="147"/>
      <c r="G52" s="147"/>
      <c r="H52" s="71"/>
    </row>
    <row r="53" spans="1:8" x14ac:dyDescent="0.25">
      <c r="A53" s="85"/>
      <c r="B53" s="159"/>
      <c r="C53" s="96"/>
      <c r="D53" s="137"/>
      <c r="E53" s="147"/>
      <c r="F53" s="147"/>
      <c r="G53" s="147"/>
      <c r="H53" s="71"/>
    </row>
    <row r="54" spans="1:8" x14ac:dyDescent="0.25">
      <c r="A54" s="85"/>
      <c r="B54" s="159"/>
      <c r="C54" s="96"/>
      <c r="D54" s="137"/>
      <c r="E54" s="147"/>
      <c r="F54" s="147"/>
      <c r="G54" s="147"/>
      <c r="H54" s="71"/>
    </row>
    <row r="55" spans="1:8" x14ac:dyDescent="0.25">
      <c r="A55" s="85"/>
      <c r="B55" s="159"/>
      <c r="C55" s="96"/>
      <c r="D55" s="137"/>
      <c r="E55" s="147"/>
      <c r="F55" s="147"/>
      <c r="G55" s="147"/>
      <c r="H55" s="71"/>
    </row>
    <row r="56" spans="1:8" x14ac:dyDescent="0.25">
      <c r="A56" s="85"/>
      <c r="B56" s="159"/>
      <c r="C56" s="96"/>
      <c r="D56" s="137"/>
      <c r="E56" s="147"/>
      <c r="F56" s="147"/>
      <c r="G56" s="147"/>
      <c r="H56" s="71"/>
    </row>
    <row r="57" spans="1:8" x14ac:dyDescent="0.25">
      <c r="A57" s="85"/>
      <c r="B57" s="159"/>
      <c r="C57" s="96"/>
      <c r="D57" s="137"/>
      <c r="E57" s="147"/>
      <c r="F57" s="147"/>
      <c r="G57" s="147"/>
      <c r="H57" s="71"/>
    </row>
    <row r="58" spans="1:8" x14ac:dyDescent="0.25">
      <c r="A58" s="85"/>
      <c r="B58" s="159"/>
      <c r="C58" s="96"/>
      <c r="D58" s="137"/>
      <c r="E58" s="147"/>
      <c r="F58" s="147"/>
      <c r="G58" s="147"/>
      <c r="H58" s="71"/>
    </row>
    <row r="59" spans="1:8" x14ac:dyDescent="0.25">
      <c r="A59" s="85"/>
      <c r="B59" s="159"/>
      <c r="C59" s="96"/>
      <c r="D59" s="137"/>
      <c r="E59" s="147"/>
      <c r="F59" s="147"/>
      <c r="G59" s="147"/>
      <c r="H59" s="71"/>
    </row>
    <row r="60" spans="1:8" x14ac:dyDescent="0.25">
      <c r="A60" s="85"/>
      <c r="B60" s="159"/>
      <c r="C60" s="96"/>
      <c r="D60" s="137"/>
      <c r="E60" s="147"/>
      <c r="F60" s="147"/>
      <c r="G60" s="147"/>
      <c r="H60" s="71"/>
    </row>
    <row r="61" spans="1:8" x14ac:dyDescent="0.25">
      <c r="A61" s="85"/>
      <c r="B61" s="159"/>
      <c r="C61" s="96"/>
      <c r="D61" s="137"/>
      <c r="E61" s="147"/>
      <c r="F61" s="147"/>
      <c r="G61" s="147"/>
      <c r="H61" s="71"/>
    </row>
    <row r="62" spans="1:8" x14ac:dyDescent="0.25">
      <c r="A62" s="85"/>
      <c r="B62" s="159"/>
      <c r="C62" s="96"/>
      <c r="D62" s="137"/>
      <c r="E62" s="147"/>
      <c r="F62" s="147"/>
      <c r="G62" s="147"/>
      <c r="H62" s="71"/>
    </row>
    <row r="63" spans="1:8" x14ac:dyDescent="0.25">
      <c r="A63" s="85"/>
      <c r="B63" s="159"/>
      <c r="C63" s="96"/>
      <c r="D63" s="137"/>
      <c r="E63" s="147"/>
      <c r="F63" s="147"/>
      <c r="G63" s="147"/>
      <c r="H63" s="71"/>
    </row>
    <row r="64" spans="1:8" x14ac:dyDescent="0.25">
      <c r="A64" s="85"/>
      <c r="B64" s="159"/>
      <c r="C64" s="96"/>
      <c r="D64" s="137"/>
      <c r="E64" s="147"/>
      <c r="F64" s="147"/>
      <c r="G64" s="147"/>
      <c r="H64" s="71"/>
    </row>
    <row r="65" spans="1:8" x14ac:dyDescent="0.25">
      <c r="A65" s="85"/>
      <c r="B65" s="159"/>
      <c r="C65" s="96"/>
      <c r="D65" s="137"/>
      <c r="E65" s="147"/>
      <c r="F65" s="147"/>
      <c r="G65" s="147"/>
      <c r="H65" s="71"/>
    </row>
    <row r="66" spans="1:8" x14ac:dyDescent="0.25">
      <c r="A66" s="85"/>
      <c r="B66" s="159"/>
      <c r="C66" s="96"/>
      <c r="D66" s="137"/>
      <c r="E66" s="147"/>
      <c r="F66" s="147"/>
      <c r="G66" s="147"/>
      <c r="H66" s="71"/>
    </row>
    <row r="67" spans="1:8" x14ac:dyDescent="0.25">
      <c r="A67" s="85"/>
      <c r="B67" s="159"/>
      <c r="C67" s="96"/>
      <c r="D67" s="137"/>
      <c r="E67" s="147"/>
      <c r="F67" s="147"/>
      <c r="G67" s="147"/>
      <c r="H67" s="71"/>
    </row>
    <row r="68" spans="1:8" x14ac:dyDescent="0.25">
      <c r="A68" s="85"/>
      <c r="B68" s="159"/>
      <c r="C68" s="96"/>
      <c r="D68" s="137"/>
      <c r="E68" s="147"/>
      <c r="F68" s="147"/>
      <c r="G68" s="147"/>
      <c r="H68" s="71"/>
    </row>
    <row r="69" spans="1:8" x14ac:dyDescent="0.25">
      <c r="A69" s="85"/>
      <c r="B69" s="159"/>
      <c r="C69" s="96"/>
      <c r="D69" s="137"/>
      <c r="E69" s="147"/>
      <c r="F69" s="147"/>
      <c r="G69" s="147"/>
      <c r="H69" s="71"/>
    </row>
    <row r="70" spans="1:8" x14ac:dyDescent="0.25">
      <c r="A70" s="85"/>
      <c r="B70" s="159"/>
      <c r="C70" s="96"/>
      <c r="D70" s="137"/>
      <c r="E70" s="147"/>
      <c r="F70" s="147"/>
      <c r="G70" s="147"/>
      <c r="H70" s="71"/>
    </row>
    <row r="71" spans="1:8" x14ac:dyDescent="0.25">
      <c r="A71" s="85"/>
      <c r="B71" s="159"/>
      <c r="C71" s="96"/>
      <c r="D71" s="137"/>
      <c r="E71" s="147"/>
      <c r="F71" s="147"/>
      <c r="G71" s="147"/>
      <c r="H71" s="71"/>
    </row>
    <row r="72" spans="1:8" x14ac:dyDescent="0.25">
      <c r="A72" s="85"/>
      <c r="B72" s="159"/>
      <c r="C72" s="96"/>
      <c r="D72" s="137"/>
      <c r="E72" s="147"/>
      <c r="F72" s="147"/>
      <c r="G72" s="147"/>
      <c r="H72" s="71"/>
    </row>
    <row r="73" spans="1:8" x14ac:dyDescent="0.25">
      <c r="A73" s="85"/>
      <c r="B73" s="159"/>
      <c r="C73" s="96"/>
      <c r="D73" s="137"/>
      <c r="E73" s="147"/>
      <c r="F73" s="147"/>
      <c r="G73" s="147"/>
      <c r="H73" s="71"/>
    </row>
    <row r="74" spans="1:8" x14ac:dyDescent="0.25">
      <c r="A74" s="85"/>
      <c r="B74" s="159"/>
      <c r="C74" s="96"/>
      <c r="D74" s="137"/>
      <c r="E74" s="147"/>
      <c r="F74" s="147"/>
      <c r="G74" s="147"/>
      <c r="H74" s="71"/>
    </row>
    <row r="75" spans="1:8" x14ac:dyDescent="0.25">
      <c r="A75" s="85"/>
      <c r="B75" s="159"/>
      <c r="C75" s="96"/>
      <c r="D75" s="137"/>
      <c r="E75" s="147"/>
      <c r="F75" s="147"/>
      <c r="G75" s="147"/>
      <c r="H75" s="71"/>
    </row>
    <row r="76" spans="1:8" x14ac:dyDescent="0.25">
      <c r="A76" s="85"/>
      <c r="B76" s="159"/>
      <c r="C76" s="96"/>
      <c r="D76" s="137"/>
      <c r="E76" s="147"/>
      <c r="F76" s="147"/>
      <c r="G76" s="147"/>
      <c r="H76" s="71"/>
    </row>
    <row r="77" spans="1:8" x14ac:dyDescent="0.25">
      <c r="A77" s="85"/>
      <c r="B77" s="159"/>
      <c r="C77" s="96"/>
      <c r="D77" s="137"/>
      <c r="E77" s="147"/>
      <c r="F77" s="147"/>
      <c r="G77" s="147"/>
      <c r="H77" s="71"/>
    </row>
    <row r="78" spans="1:8" x14ac:dyDescent="0.25">
      <c r="A78" s="85"/>
      <c r="B78" s="159"/>
      <c r="C78" s="96"/>
      <c r="D78" s="137"/>
      <c r="E78" s="147"/>
      <c r="F78" s="147"/>
      <c r="G78" s="147"/>
      <c r="H78" s="71"/>
    </row>
    <row r="79" spans="1:8" x14ac:dyDescent="0.25">
      <c r="A79" s="85"/>
      <c r="B79" s="159"/>
      <c r="C79" s="96"/>
      <c r="D79" s="137"/>
      <c r="E79" s="147"/>
      <c r="F79" s="147"/>
      <c r="G79" s="147"/>
      <c r="H79" s="71"/>
    </row>
    <row r="80" spans="1:8" x14ac:dyDescent="0.25">
      <c r="A80" s="85"/>
      <c r="B80" s="159"/>
      <c r="C80" s="96"/>
      <c r="D80" s="137"/>
      <c r="E80" s="147"/>
      <c r="F80" s="147"/>
      <c r="G80" s="147"/>
      <c r="H80" s="71"/>
    </row>
    <row r="81" spans="1:8" x14ac:dyDescent="0.25">
      <c r="A81" s="85"/>
      <c r="B81" s="159"/>
      <c r="C81" s="96"/>
      <c r="D81" s="137"/>
      <c r="E81" s="147"/>
      <c r="F81" s="147"/>
      <c r="G81" s="147"/>
      <c r="H81" s="71"/>
    </row>
    <row r="82" spans="1:8" x14ac:dyDescent="0.25">
      <c r="A82" s="85"/>
      <c r="B82" s="159"/>
      <c r="C82" s="96"/>
      <c r="D82" s="137"/>
      <c r="E82" s="147"/>
      <c r="F82" s="147"/>
      <c r="G82" s="147"/>
      <c r="H82" s="71"/>
    </row>
    <row r="83" spans="1:8" x14ac:dyDescent="0.25">
      <c r="A83" s="85"/>
      <c r="B83" s="159"/>
      <c r="C83" s="96"/>
      <c r="D83" s="137"/>
      <c r="E83" s="147"/>
      <c r="F83" s="147"/>
      <c r="G83" s="147"/>
      <c r="H83" s="71"/>
    </row>
    <row r="84" spans="1:8" x14ac:dyDescent="0.25">
      <c r="A84" s="85"/>
      <c r="B84" s="159"/>
      <c r="C84" s="96"/>
      <c r="D84" s="137"/>
      <c r="E84" s="147"/>
      <c r="F84" s="147"/>
      <c r="G84" s="147"/>
      <c r="H84" s="71"/>
    </row>
    <row r="85" spans="1:8" x14ac:dyDescent="0.25">
      <c r="A85" s="85"/>
      <c r="B85" s="159"/>
      <c r="C85" s="96"/>
      <c r="D85" s="137"/>
      <c r="E85" s="147"/>
      <c r="F85" s="147"/>
      <c r="G85" s="147"/>
      <c r="H85" s="71"/>
    </row>
    <row r="86" spans="1:8" x14ac:dyDescent="0.25">
      <c r="A86" s="85"/>
      <c r="B86" s="159"/>
      <c r="C86" s="96"/>
      <c r="D86" s="137"/>
      <c r="E86" s="147"/>
      <c r="F86" s="147"/>
      <c r="G86" s="147"/>
      <c r="H86" s="71"/>
    </row>
    <row r="87" spans="1:8" x14ac:dyDescent="0.25">
      <c r="A87" s="85"/>
      <c r="B87" s="159"/>
      <c r="C87" s="96"/>
      <c r="D87" s="137"/>
      <c r="E87" s="147"/>
      <c r="F87" s="147"/>
      <c r="G87" s="147"/>
      <c r="H87" s="71"/>
    </row>
    <row r="88" spans="1:8" x14ac:dyDescent="0.25">
      <c r="A88" s="85"/>
      <c r="B88" s="159"/>
      <c r="C88" s="96"/>
      <c r="D88" s="137"/>
      <c r="E88" s="147"/>
      <c r="F88" s="147"/>
      <c r="G88" s="147"/>
      <c r="H88" s="71"/>
    </row>
    <row r="89" spans="1:8" x14ac:dyDescent="0.25">
      <c r="A89" s="85"/>
      <c r="B89" s="159"/>
      <c r="C89" s="96"/>
      <c r="D89" s="137"/>
      <c r="E89" s="147"/>
      <c r="F89" s="147"/>
      <c r="G89" s="147"/>
      <c r="H89" s="71"/>
    </row>
    <row r="90" spans="1:8" x14ac:dyDescent="0.25">
      <c r="A90" s="85"/>
      <c r="B90" s="159"/>
      <c r="C90" s="96"/>
      <c r="D90" s="137"/>
      <c r="E90" s="147"/>
      <c r="F90" s="147"/>
      <c r="G90" s="147"/>
      <c r="H90" s="71"/>
    </row>
    <row r="91" spans="1:8" x14ac:dyDescent="0.25">
      <c r="A91" s="85"/>
      <c r="B91" s="159"/>
      <c r="C91" s="96"/>
      <c r="D91" s="137"/>
      <c r="E91" s="147"/>
      <c r="F91" s="147"/>
      <c r="G91" s="147"/>
      <c r="H91" s="71"/>
    </row>
    <row r="92" spans="1:8" x14ac:dyDescent="0.25">
      <c r="A92" s="85"/>
      <c r="B92" s="159"/>
      <c r="C92" s="96"/>
      <c r="D92" s="137"/>
      <c r="E92" s="147"/>
      <c r="F92" s="147"/>
      <c r="G92" s="147"/>
      <c r="H92" s="71"/>
    </row>
    <row r="93" spans="1:8" x14ac:dyDescent="0.25">
      <c r="A93" s="85"/>
      <c r="B93" s="159"/>
      <c r="C93" s="96"/>
      <c r="D93" s="137"/>
      <c r="E93" s="147"/>
      <c r="F93" s="147"/>
      <c r="G93" s="147"/>
      <c r="H93" s="71"/>
    </row>
    <row r="94" spans="1:8" x14ac:dyDescent="0.25">
      <c r="A94" s="85"/>
      <c r="B94" s="159"/>
      <c r="C94" s="96"/>
      <c r="D94" s="137"/>
      <c r="E94" s="147"/>
      <c r="F94" s="147"/>
      <c r="G94" s="147"/>
      <c r="H94" s="71"/>
    </row>
    <row r="95" spans="1:8" x14ac:dyDescent="0.25">
      <c r="A95" s="85"/>
      <c r="B95" s="159"/>
      <c r="C95" s="96"/>
      <c r="D95" s="137"/>
      <c r="E95" s="147"/>
      <c r="F95" s="147"/>
      <c r="G95" s="147"/>
      <c r="H95" s="71"/>
    </row>
    <row r="96" spans="1:8" x14ac:dyDescent="0.25">
      <c r="A96" s="85"/>
      <c r="B96" s="159"/>
      <c r="C96" s="96"/>
      <c r="D96" s="137"/>
      <c r="E96" s="147"/>
      <c r="F96" s="147"/>
      <c r="G96" s="147"/>
      <c r="H96" s="71"/>
    </row>
    <row r="97" spans="1:8" x14ac:dyDescent="0.25">
      <c r="A97" s="85"/>
      <c r="B97" s="159"/>
      <c r="C97" s="96"/>
      <c r="D97" s="137"/>
      <c r="E97" s="147"/>
      <c r="F97" s="147"/>
      <c r="G97" s="147"/>
      <c r="H97" s="71"/>
    </row>
    <row r="98" spans="1:8" x14ac:dyDescent="0.25">
      <c r="A98" s="85"/>
      <c r="B98" s="159"/>
      <c r="C98" s="96"/>
      <c r="D98" s="137"/>
      <c r="E98" s="147"/>
      <c r="F98" s="147"/>
      <c r="G98" s="147"/>
      <c r="H98" s="71"/>
    </row>
    <row r="99" spans="1:8" x14ac:dyDescent="0.25">
      <c r="A99" s="85"/>
      <c r="B99" s="159"/>
      <c r="C99" s="96"/>
      <c r="D99" s="137"/>
      <c r="E99" s="147"/>
      <c r="F99" s="147"/>
      <c r="G99" s="147"/>
      <c r="H99" s="71"/>
    </row>
    <row r="100" spans="1:8" x14ac:dyDescent="0.25">
      <c r="A100" s="85"/>
      <c r="B100" s="159"/>
      <c r="C100" s="96"/>
      <c r="D100" s="137"/>
      <c r="E100" s="147"/>
      <c r="F100" s="147"/>
      <c r="G100" s="147"/>
      <c r="H100" s="71"/>
    </row>
    <row r="101" spans="1:8" x14ac:dyDescent="0.25">
      <c r="A101" s="85"/>
      <c r="B101" s="159"/>
      <c r="C101" s="96"/>
      <c r="D101" s="137"/>
      <c r="E101" s="147"/>
      <c r="F101" s="147"/>
      <c r="G101" s="147"/>
      <c r="H101" s="71"/>
    </row>
    <row r="102" spans="1:8" x14ac:dyDescent="0.25">
      <c r="A102" s="85"/>
      <c r="B102" s="159"/>
      <c r="C102" s="96"/>
      <c r="D102" s="137"/>
      <c r="E102" s="147"/>
      <c r="F102" s="147"/>
      <c r="G102" s="147"/>
      <c r="H102" s="71"/>
    </row>
    <row r="103" spans="1:8" x14ac:dyDescent="0.25">
      <c r="A103" s="85"/>
      <c r="B103" s="159"/>
      <c r="C103" s="96"/>
      <c r="D103" s="137"/>
      <c r="E103" s="147"/>
      <c r="F103" s="147"/>
      <c r="G103" s="147"/>
      <c r="H103" s="71"/>
    </row>
    <row r="104" spans="1:8" x14ac:dyDescent="0.25">
      <c r="A104" s="85"/>
      <c r="B104" s="159"/>
      <c r="C104" s="96"/>
      <c r="D104" s="137"/>
      <c r="E104" s="147"/>
      <c r="F104" s="147"/>
      <c r="G104" s="147"/>
      <c r="H104" s="71"/>
    </row>
    <row r="105" spans="1:8" x14ac:dyDescent="0.25">
      <c r="A105" s="85"/>
      <c r="B105" s="159"/>
      <c r="C105" s="96"/>
      <c r="D105" s="137"/>
      <c r="E105" s="147"/>
      <c r="F105" s="147"/>
      <c r="G105" s="147"/>
      <c r="H105" s="71"/>
    </row>
    <row r="106" spans="1:8" x14ac:dyDescent="0.25">
      <c r="A106" s="85"/>
      <c r="B106" s="159"/>
      <c r="C106" s="96"/>
      <c r="D106" s="137"/>
      <c r="E106" s="147"/>
      <c r="F106" s="147"/>
      <c r="G106" s="147"/>
      <c r="H106" s="71"/>
    </row>
    <row r="107" spans="1:8" x14ac:dyDescent="0.25">
      <c r="A107" s="85"/>
      <c r="B107" s="159"/>
      <c r="C107" s="96"/>
      <c r="D107" s="137"/>
      <c r="E107" s="147"/>
      <c r="F107" s="147"/>
      <c r="G107" s="147"/>
      <c r="H107" s="71"/>
    </row>
    <row r="108" spans="1:8" x14ac:dyDescent="0.25">
      <c r="A108" s="85"/>
      <c r="B108" s="159"/>
      <c r="C108" s="96"/>
      <c r="D108" s="137"/>
      <c r="E108" s="147"/>
      <c r="F108" s="147"/>
      <c r="G108" s="147"/>
      <c r="H108" s="71"/>
    </row>
    <row r="109" spans="1:8" x14ac:dyDescent="0.25">
      <c r="A109" s="85"/>
      <c r="B109" s="159"/>
      <c r="C109" s="96"/>
      <c r="D109" s="137"/>
      <c r="E109" s="147"/>
      <c r="F109" s="147"/>
      <c r="G109" s="147"/>
      <c r="H109" s="71"/>
    </row>
    <row r="110" spans="1:8" x14ac:dyDescent="0.25">
      <c r="A110" s="85"/>
      <c r="B110" s="159"/>
      <c r="C110" s="96"/>
      <c r="D110" s="137"/>
      <c r="E110" s="147"/>
      <c r="F110" s="147"/>
      <c r="G110" s="147"/>
      <c r="H110" s="71"/>
    </row>
    <row r="111" spans="1:8" x14ac:dyDescent="0.25">
      <c r="A111" s="85"/>
      <c r="B111" s="159"/>
      <c r="C111" s="96"/>
      <c r="D111" s="137"/>
      <c r="E111" s="147"/>
      <c r="F111" s="147"/>
      <c r="G111" s="147"/>
      <c r="H111" s="71"/>
    </row>
    <row r="112" spans="1:8" x14ac:dyDescent="0.25">
      <c r="A112" s="85"/>
      <c r="B112" s="159"/>
      <c r="C112" s="96"/>
      <c r="D112" s="137"/>
      <c r="E112" s="147"/>
      <c r="F112" s="147"/>
      <c r="G112" s="147"/>
      <c r="H112" s="71"/>
    </row>
    <row r="113" spans="1:8" x14ac:dyDescent="0.25">
      <c r="A113" s="85"/>
      <c r="B113" s="159"/>
      <c r="C113" s="96"/>
      <c r="D113" s="137"/>
      <c r="E113" s="147"/>
      <c r="F113" s="147"/>
      <c r="G113" s="147"/>
      <c r="H113" s="71"/>
    </row>
    <row r="114" spans="1:8" x14ac:dyDescent="0.25">
      <c r="A114" s="85"/>
      <c r="B114" s="159"/>
      <c r="C114" s="96"/>
      <c r="D114" s="137"/>
      <c r="E114" s="147"/>
      <c r="F114" s="147"/>
      <c r="G114" s="147"/>
      <c r="H114" s="71"/>
    </row>
    <row r="115" spans="1:8" x14ac:dyDescent="0.25">
      <c r="A115" s="85"/>
      <c r="B115" s="159"/>
      <c r="C115" s="96"/>
      <c r="D115" s="137"/>
      <c r="E115" s="147"/>
      <c r="F115" s="147"/>
      <c r="G115" s="147"/>
      <c r="H115" s="71"/>
    </row>
    <row r="116" spans="1:8" x14ac:dyDescent="0.25">
      <c r="A116" s="85"/>
      <c r="B116" s="159"/>
      <c r="C116" s="96"/>
      <c r="D116" s="137"/>
      <c r="E116" s="147"/>
      <c r="F116" s="147"/>
      <c r="G116" s="147"/>
      <c r="H116" s="71"/>
    </row>
    <row r="117" spans="1:8" x14ac:dyDescent="0.25">
      <c r="A117" s="85"/>
      <c r="B117" s="159"/>
      <c r="C117" s="96"/>
      <c r="D117" s="137"/>
      <c r="E117" s="147"/>
      <c r="F117" s="147"/>
      <c r="G117" s="147"/>
      <c r="H117" s="71"/>
    </row>
    <row r="118" spans="1:8" x14ac:dyDescent="0.25">
      <c r="A118" s="85"/>
      <c r="B118" s="159"/>
      <c r="C118" s="96"/>
      <c r="D118" s="137"/>
      <c r="E118" s="147"/>
      <c r="F118" s="147"/>
      <c r="G118" s="147"/>
      <c r="H118" s="71"/>
    </row>
    <row r="119" spans="1:8" x14ac:dyDescent="0.25">
      <c r="A119" s="85"/>
      <c r="B119" s="159"/>
      <c r="C119" s="96"/>
      <c r="D119" s="137"/>
      <c r="E119" s="147"/>
      <c r="F119" s="147"/>
      <c r="G119" s="147"/>
      <c r="H119" s="71"/>
    </row>
    <row r="120" spans="1:8" x14ac:dyDescent="0.25">
      <c r="A120" s="85"/>
      <c r="B120" s="159"/>
      <c r="C120" s="96"/>
      <c r="D120" s="137"/>
      <c r="E120" s="147"/>
      <c r="F120" s="147"/>
      <c r="G120" s="147"/>
      <c r="H120" s="71"/>
    </row>
    <row r="121" spans="1:8" x14ac:dyDescent="0.25">
      <c r="A121" s="85"/>
      <c r="B121" s="159"/>
      <c r="C121" s="96"/>
      <c r="D121" s="137"/>
      <c r="E121" s="147"/>
      <c r="F121" s="147"/>
      <c r="G121" s="147"/>
      <c r="H121" s="71"/>
    </row>
    <row r="122" spans="1:8" x14ac:dyDescent="0.25">
      <c r="A122" s="85"/>
      <c r="B122" s="159"/>
      <c r="C122" s="96"/>
      <c r="D122" s="137"/>
      <c r="E122" s="147"/>
      <c r="F122" s="147"/>
      <c r="G122" s="147"/>
      <c r="H122" s="71"/>
    </row>
    <row r="123" spans="1:8" x14ac:dyDescent="0.25">
      <c r="A123" s="85"/>
      <c r="B123" s="159"/>
      <c r="C123" s="96"/>
      <c r="D123" s="137"/>
      <c r="E123" s="147"/>
      <c r="F123" s="147"/>
      <c r="G123" s="147"/>
      <c r="H123" s="71"/>
    </row>
    <row r="124" spans="1:8" x14ac:dyDescent="0.25">
      <c r="A124" s="85"/>
      <c r="B124" s="159"/>
      <c r="C124" s="96"/>
      <c r="D124" s="137"/>
      <c r="E124" s="147"/>
      <c r="F124" s="147"/>
      <c r="G124" s="147"/>
      <c r="H124" s="71"/>
    </row>
    <row r="125" spans="1:8" x14ac:dyDescent="0.25">
      <c r="A125" s="85"/>
      <c r="B125" s="159"/>
      <c r="C125" s="96"/>
      <c r="D125" s="137"/>
      <c r="E125" s="147"/>
      <c r="F125" s="147"/>
      <c r="G125" s="147"/>
      <c r="H125" s="71"/>
    </row>
    <row r="126" spans="1:8" x14ac:dyDescent="0.25">
      <c r="A126" s="85"/>
      <c r="B126" s="159"/>
      <c r="C126" s="96"/>
      <c r="D126" s="137"/>
      <c r="E126" s="147"/>
      <c r="F126" s="147"/>
      <c r="G126" s="147"/>
      <c r="H126" s="71"/>
    </row>
    <row r="127" spans="1:8" x14ac:dyDescent="0.25">
      <c r="A127" s="85"/>
      <c r="B127" s="159"/>
      <c r="C127" s="96"/>
      <c r="D127" s="137"/>
      <c r="E127" s="147"/>
      <c r="F127" s="147"/>
      <c r="G127" s="147"/>
      <c r="H127" s="71"/>
    </row>
    <row r="128" spans="1:8" x14ac:dyDescent="0.25">
      <c r="A128" s="85"/>
      <c r="B128" s="159"/>
      <c r="C128" s="96"/>
      <c r="D128" s="137"/>
      <c r="E128" s="147"/>
      <c r="F128" s="147"/>
      <c r="G128" s="147"/>
      <c r="H128" s="71"/>
    </row>
    <row r="129" spans="1:8" x14ac:dyDescent="0.25">
      <c r="A129" s="85"/>
      <c r="B129" s="159"/>
      <c r="C129" s="96"/>
      <c r="D129" s="137"/>
      <c r="E129" s="147"/>
      <c r="F129" s="147"/>
      <c r="G129" s="147"/>
      <c r="H129" s="71"/>
    </row>
    <row r="130" spans="1:8" x14ac:dyDescent="0.25">
      <c r="A130" s="85"/>
      <c r="B130" s="159"/>
      <c r="C130" s="96"/>
      <c r="D130" s="137"/>
      <c r="E130" s="147"/>
      <c r="F130" s="147"/>
      <c r="G130" s="147"/>
      <c r="H130" s="71"/>
    </row>
    <row r="131" spans="1:8" x14ac:dyDescent="0.25">
      <c r="A131" s="85"/>
      <c r="B131" s="159"/>
      <c r="C131" s="96"/>
      <c r="D131" s="137"/>
      <c r="E131" s="147"/>
      <c r="F131" s="147"/>
      <c r="G131" s="147"/>
      <c r="H131" s="71"/>
    </row>
    <row r="132" spans="1:8" x14ac:dyDescent="0.25">
      <c r="A132" s="85"/>
      <c r="B132" s="159"/>
      <c r="C132" s="96"/>
      <c r="D132" s="137"/>
      <c r="E132" s="147"/>
      <c r="F132" s="147"/>
      <c r="G132" s="147"/>
      <c r="H132" s="71"/>
    </row>
    <row r="133" spans="1:8" x14ac:dyDescent="0.25">
      <c r="A133" s="85"/>
      <c r="B133" s="159"/>
      <c r="C133" s="96"/>
      <c r="D133" s="137"/>
      <c r="E133" s="147"/>
      <c r="F133" s="147"/>
      <c r="G133" s="147"/>
      <c r="H133" s="71"/>
    </row>
    <row r="134" spans="1:8" x14ac:dyDescent="0.25">
      <c r="A134" s="85"/>
      <c r="B134" s="159"/>
      <c r="C134" s="96"/>
      <c r="D134" s="137"/>
      <c r="E134" s="147"/>
      <c r="F134" s="147"/>
      <c r="G134" s="147"/>
      <c r="H134" s="71"/>
    </row>
    <row r="135" spans="1:8" x14ac:dyDescent="0.25">
      <c r="A135" s="85"/>
      <c r="B135" s="159"/>
      <c r="C135" s="96"/>
      <c r="D135" s="137"/>
      <c r="E135" s="147"/>
      <c r="F135" s="147"/>
      <c r="G135" s="147"/>
      <c r="H135" s="71"/>
    </row>
    <row r="136" spans="1:8" x14ac:dyDescent="0.25">
      <c r="A136" s="85"/>
      <c r="B136" s="159"/>
      <c r="C136" s="96"/>
      <c r="D136" s="137"/>
      <c r="E136" s="147"/>
      <c r="F136" s="147"/>
      <c r="G136" s="147"/>
      <c r="H136" s="71"/>
    </row>
    <row r="137" spans="1:8" x14ac:dyDescent="0.25">
      <c r="A137" s="85"/>
      <c r="B137" s="159"/>
      <c r="C137" s="96"/>
      <c r="D137" s="137"/>
      <c r="E137" s="147"/>
      <c r="F137" s="147"/>
      <c r="G137" s="147"/>
      <c r="H137" s="71"/>
    </row>
    <row r="138" spans="1:8" x14ac:dyDescent="0.25">
      <c r="A138" s="85"/>
      <c r="B138" s="159"/>
      <c r="C138" s="96"/>
      <c r="D138" s="137"/>
      <c r="E138" s="147"/>
      <c r="F138" s="147"/>
      <c r="G138" s="147"/>
      <c r="H138" s="71"/>
    </row>
    <row r="139" spans="1:8" x14ac:dyDescent="0.25">
      <c r="A139" s="85"/>
      <c r="B139" s="159"/>
      <c r="C139" s="96"/>
      <c r="D139" s="137"/>
      <c r="E139" s="147"/>
      <c r="F139" s="147"/>
      <c r="G139" s="147"/>
      <c r="H139" s="71"/>
    </row>
    <row r="140" spans="1:8" x14ac:dyDescent="0.25">
      <c r="A140" s="85"/>
      <c r="B140" s="159"/>
      <c r="C140" s="96"/>
      <c r="D140" s="137"/>
      <c r="E140" s="147"/>
      <c r="F140" s="147"/>
      <c r="G140" s="147"/>
      <c r="H140" s="71"/>
    </row>
    <row r="141" spans="1:8" x14ac:dyDescent="0.25">
      <c r="A141" s="85"/>
      <c r="B141" s="159"/>
      <c r="C141" s="96"/>
      <c r="D141" s="137"/>
      <c r="E141" s="147"/>
      <c r="F141" s="147"/>
      <c r="G141" s="147"/>
      <c r="H141" s="71"/>
    </row>
    <row r="142" spans="1:8" x14ac:dyDescent="0.25">
      <c r="A142" s="85"/>
      <c r="B142" s="159"/>
      <c r="C142" s="96"/>
      <c r="D142" s="137"/>
      <c r="E142" s="147"/>
      <c r="F142" s="147"/>
      <c r="G142" s="147"/>
      <c r="H142" s="71"/>
    </row>
    <row r="143" spans="1:8" x14ac:dyDescent="0.25">
      <c r="A143" s="85"/>
      <c r="B143" s="159"/>
      <c r="C143" s="96"/>
      <c r="D143" s="137"/>
      <c r="E143" s="147"/>
      <c r="F143" s="147"/>
      <c r="G143" s="147"/>
      <c r="H143" s="71"/>
    </row>
    <row r="144" spans="1:8" x14ac:dyDescent="0.25">
      <c r="A144" s="85"/>
      <c r="B144" s="159"/>
      <c r="C144" s="96"/>
      <c r="D144" s="137"/>
      <c r="E144" s="147"/>
      <c r="F144" s="147"/>
      <c r="G144" s="147"/>
      <c r="H144" s="71"/>
    </row>
    <row r="145" spans="1:8" x14ac:dyDescent="0.25">
      <c r="A145" s="85"/>
      <c r="B145" s="159"/>
      <c r="C145" s="96"/>
      <c r="D145" s="137"/>
      <c r="E145" s="147"/>
      <c r="F145" s="147"/>
      <c r="G145" s="147"/>
      <c r="H145" s="71"/>
    </row>
    <row r="146" spans="1:8" x14ac:dyDescent="0.25">
      <c r="A146" s="85"/>
      <c r="B146" s="159"/>
      <c r="C146" s="96"/>
      <c r="D146" s="137"/>
      <c r="E146" s="147"/>
      <c r="F146" s="147"/>
      <c r="G146" s="147"/>
      <c r="H146" s="71"/>
    </row>
    <row r="147" spans="1:8" x14ac:dyDescent="0.25">
      <c r="A147" s="85"/>
      <c r="B147" s="159"/>
      <c r="C147" s="96"/>
      <c r="D147" s="137"/>
      <c r="E147" s="147"/>
      <c r="F147" s="147"/>
      <c r="G147" s="147"/>
      <c r="H147" s="71"/>
    </row>
    <row r="148" spans="1:8" x14ac:dyDescent="0.25">
      <c r="A148" s="85"/>
      <c r="B148" s="159"/>
      <c r="C148" s="96"/>
      <c r="D148" s="137"/>
      <c r="E148" s="147"/>
      <c r="F148" s="147"/>
      <c r="G148" s="147"/>
      <c r="H148" s="71"/>
    </row>
    <row r="149" spans="1:8" x14ac:dyDescent="0.25">
      <c r="A149" s="85"/>
      <c r="B149" s="159"/>
      <c r="C149" s="96"/>
      <c r="D149" s="137"/>
      <c r="E149" s="147"/>
      <c r="F149" s="147"/>
      <c r="G149" s="147"/>
      <c r="H149" s="71"/>
    </row>
    <row r="150" spans="1:8" x14ac:dyDescent="0.25">
      <c r="A150" s="85"/>
      <c r="B150" s="159"/>
      <c r="C150" s="96"/>
      <c r="D150" s="137"/>
      <c r="E150" s="147"/>
      <c r="F150" s="147"/>
      <c r="G150" s="147"/>
      <c r="H150" s="71"/>
    </row>
    <row r="151" spans="1:8" x14ac:dyDescent="0.25">
      <c r="A151" s="85"/>
      <c r="B151" s="159"/>
      <c r="C151" s="96"/>
      <c r="D151" s="137"/>
      <c r="E151" s="147"/>
      <c r="F151" s="147"/>
      <c r="G151" s="147"/>
      <c r="H151" s="71"/>
    </row>
    <row r="152" spans="1:8" x14ac:dyDescent="0.25">
      <c r="A152" s="85"/>
      <c r="B152" s="159"/>
      <c r="C152" s="96"/>
      <c r="D152" s="137"/>
      <c r="E152" s="147"/>
      <c r="F152" s="147"/>
      <c r="G152" s="147"/>
      <c r="H152" s="71"/>
    </row>
    <row r="153" spans="1:8" x14ac:dyDescent="0.25">
      <c r="A153" s="85"/>
      <c r="B153" s="159"/>
      <c r="C153" s="96"/>
      <c r="D153" s="137"/>
      <c r="E153" s="147"/>
      <c r="F153" s="147"/>
      <c r="G153" s="147"/>
      <c r="H153" s="71"/>
    </row>
    <row r="154" spans="1:8" x14ac:dyDescent="0.25">
      <c r="A154" s="85"/>
      <c r="B154" s="159"/>
      <c r="C154" s="96"/>
      <c r="D154" s="137"/>
      <c r="E154" s="147"/>
      <c r="F154" s="147"/>
      <c r="G154" s="147"/>
      <c r="H154" s="71"/>
    </row>
    <row r="155" spans="1:8" x14ac:dyDescent="0.25">
      <c r="A155" s="85"/>
      <c r="B155" s="159"/>
      <c r="C155" s="96"/>
      <c r="D155" s="137"/>
      <c r="E155" s="147"/>
      <c r="F155" s="147"/>
      <c r="G155" s="147"/>
      <c r="H155" s="71"/>
    </row>
    <row r="156" spans="1:8" x14ac:dyDescent="0.25">
      <c r="A156" s="85"/>
      <c r="B156" s="159"/>
      <c r="C156" s="96"/>
      <c r="D156" s="137"/>
      <c r="E156" s="147"/>
      <c r="F156" s="147"/>
      <c r="G156" s="147"/>
      <c r="H156" s="71"/>
    </row>
    <row r="157" spans="1:8" x14ac:dyDescent="0.25">
      <c r="A157" s="85"/>
      <c r="B157" s="159"/>
      <c r="C157" s="96"/>
      <c r="D157" s="137"/>
      <c r="E157" s="147"/>
      <c r="F157" s="147"/>
      <c r="G157" s="147"/>
      <c r="H157" s="71"/>
    </row>
    <row r="158" spans="1:8" x14ac:dyDescent="0.25">
      <c r="A158" s="85"/>
      <c r="B158" s="159"/>
      <c r="C158" s="96"/>
      <c r="D158" s="137"/>
      <c r="E158" s="147"/>
      <c r="F158" s="147"/>
      <c r="G158" s="147"/>
      <c r="H158" s="71"/>
    </row>
    <row r="159" spans="1:8" x14ac:dyDescent="0.25">
      <c r="A159" s="85"/>
      <c r="B159" s="159"/>
      <c r="C159" s="96"/>
      <c r="D159" s="137"/>
      <c r="E159" s="147"/>
      <c r="F159" s="147"/>
      <c r="G159" s="147"/>
      <c r="H159" s="71"/>
    </row>
    <row r="160" spans="1:8" x14ac:dyDescent="0.25">
      <c r="A160" s="85"/>
      <c r="B160" s="159"/>
      <c r="C160" s="96"/>
      <c r="D160" s="137"/>
      <c r="E160" s="147"/>
      <c r="F160" s="147"/>
      <c r="G160" s="147"/>
      <c r="H160" s="71"/>
    </row>
    <row r="161" spans="1:8" x14ac:dyDescent="0.25">
      <c r="A161" s="85"/>
      <c r="B161" s="159"/>
      <c r="C161" s="96"/>
      <c r="D161" s="137"/>
      <c r="E161" s="147"/>
      <c r="F161" s="147"/>
      <c r="G161" s="147"/>
      <c r="H161" s="71"/>
    </row>
    <row r="162" spans="1:8" x14ac:dyDescent="0.25">
      <c r="A162" s="85"/>
      <c r="B162" s="159"/>
      <c r="C162" s="96"/>
      <c r="D162" s="137"/>
      <c r="E162" s="147"/>
      <c r="F162" s="147"/>
      <c r="G162" s="147"/>
      <c r="H162" s="71"/>
    </row>
    <row r="163" spans="1:8" x14ac:dyDescent="0.25">
      <c r="A163" s="85"/>
      <c r="B163" s="159"/>
      <c r="C163" s="96"/>
      <c r="D163" s="137"/>
      <c r="E163" s="147"/>
      <c r="F163" s="147"/>
      <c r="G163" s="147"/>
      <c r="H163" s="71"/>
    </row>
    <row r="164" spans="1:8" x14ac:dyDescent="0.25">
      <c r="A164" s="85"/>
      <c r="B164" s="159"/>
      <c r="C164" s="96"/>
      <c r="D164" s="137"/>
      <c r="E164" s="147"/>
      <c r="F164" s="147"/>
      <c r="G164" s="147"/>
      <c r="H164" s="71"/>
    </row>
    <row r="165" spans="1:8" x14ac:dyDescent="0.25">
      <c r="A165" s="85"/>
      <c r="B165" s="159"/>
      <c r="C165" s="96"/>
      <c r="D165" s="137"/>
      <c r="E165" s="147"/>
      <c r="F165" s="147"/>
      <c r="G165" s="147"/>
      <c r="H165" s="71"/>
    </row>
    <row r="166" spans="1:8" x14ac:dyDescent="0.25">
      <c r="A166" s="85"/>
      <c r="B166" s="159"/>
      <c r="C166" s="96"/>
      <c r="D166" s="137"/>
      <c r="E166" s="147"/>
      <c r="F166" s="147"/>
      <c r="G166" s="147"/>
      <c r="H166" s="71"/>
    </row>
    <row r="167" spans="1:8" x14ac:dyDescent="0.25">
      <c r="A167" s="85"/>
      <c r="B167" s="159"/>
      <c r="C167" s="96"/>
      <c r="D167" s="137"/>
      <c r="E167" s="147"/>
      <c r="F167" s="147"/>
      <c r="G167" s="147"/>
      <c r="H167" s="71"/>
    </row>
    <row r="168" spans="1:8" x14ac:dyDescent="0.25">
      <c r="A168" s="85"/>
      <c r="B168" s="159"/>
      <c r="C168" s="96"/>
      <c r="D168" s="137"/>
      <c r="E168" s="147"/>
      <c r="F168" s="147"/>
      <c r="G168" s="147"/>
      <c r="H168" s="71"/>
    </row>
    <row r="169" spans="1:8" x14ac:dyDescent="0.25">
      <c r="A169" s="85"/>
      <c r="B169" s="159"/>
      <c r="C169" s="96"/>
      <c r="D169" s="137"/>
      <c r="E169" s="147"/>
      <c r="F169" s="147"/>
      <c r="G169" s="147"/>
      <c r="H169" s="71"/>
    </row>
    <row r="170" spans="1:8" x14ac:dyDescent="0.25">
      <c r="A170" s="85"/>
      <c r="B170" s="159"/>
      <c r="C170" s="96"/>
      <c r="D170" s="137"/>
      <c r="E170" s="147"/>
      <c r="F170" s="147"/>
      <c r="G170" s="147"/>
      <c r="H170" s="71"/>
    </row>
    <row r="171" spans="1:8" x14ac:dyDescent="0.25">
      <c r="A171" s="85"/>
      <c r="B171" s="159"/>
      <c r="C171" s="96"/>
      <c r="D171" s="137"/>
      <c r="E171" s="147"/>
      <c r="F171" s="147"/>
      <c r="G171" s="147"/>
      <c r="H171" s="71"/>
    </row>
    <row r="172" spans="1:8" x14ac:dyDescent="0.25">
      <c r="A172" s="85"/>
      <c r="B172" s="159"/>
      <c r="C172" s="96"/>
      <c r="D172" s="137"/>
      <c r="E172" s="147"/>
      <c r="F172" s="147"/>
      <c r="G172" s="147"/>
      <c r="H172" s="71"/>
    </row>
    <row r="173" spans="1:8" x14ac:dyDescent="0.25">
      <c r="A173" s="85"/>
      <c r="B173" s="159"/>
      <c r="C173" s="96"/>
      <c r="D173" s="137"/>
      <c r="E173" s="147"/>
      <c r="F173" s="147"/>
      <c r="G173" s="147"/>
      <c r="H173" s="71"/>
    </row>
    <row r="174" spans="1:8" x14ac:dyDescent="0.25">
      <c r="A174" s="85"/>
      <c r="B174" s="159"/>
      <c r="C174" s="96"/>
      <c r="D174" s="137"/>
      <c r="E174" s="147"/>
      <c r="F174" s="147"/>
      <c r="G174" s="147"/>
      <c r="H174" s="71"/>
    </row>
    <row r="175" spans="1:8" x14ac:dyDescent="0.25">
      <c r="A175" s="85"/>
      <c r="B175" s="159"/>
      <c r="C175" s="96"/>
      <c r="D175" s="137"/>
      <c r="E175" s="147"/>
      <c r="F175" s="147"/>
      <c r="G175" s="147"/>
      <c r="H175" s="71"/>
    </row>
    <row r="176" spans="1:8" x14ac:dyDescent="0.25">
      <c r="A176" s="85"/>
      <c r="B176" s="159"/>
      <c r="C176" s="96"/>
      <c r="D176" s="137"/>
      <c r="E176" s="147"/>
      <c r="F176" s="147"/>
      <c r="G176" s="147"/>
      <c r="H176" s="71"/>
    </row>
    <row r="177" spans="1:8" x14ac:dyDescent="0.25">
      <c r="A177" s="85"/>
      <c r="B177" s="159"/>
      <c r="C177" s="96"/>
      <c r="D177" s="137"/>
      <c r="E177" s="147"/>
      <c r="F177" s="147"/>
      <c r="G177" s="147"/>
      <c r="H177" s="71"/>
    </row>
    <row r="178" spans="1:8" x14ac:dyDescent="0.25">
      <c r="A178" s="85"/>
      <c r="B178" s="159"/>
      <c r="C178" s="96"/>
      <c r="D178" s="137"/>
      <c r="E178" s="147"/>
      <c r="F178" s="147"/>
      <c r="G178" s="147"/>
      <c r="H178" s="71"/>
    </row>
    <row r="179" spans="1:8" x14ac:dyDescent="0.25">
      <c r="A179" s="85"/>
      <c r="B179" s="159"/>
      <c r="C179" s="96"/>
      <c r="D179" s="137"/>
      <c r="E179" s="147"/>
      <c r="F179" s="147"/>
      <c r="G179" s="147"/>
      <c r="H179" s="71"/>
    </row>
    <row r="180" spans="1:8" x14ac:dyDescent="0.25">
      <c r="A180" s="85"/>
      <c r="B180" s="159"/>
      <c r="C180" s="96"/>
      <c r="D180" s="137"/>
      <c r="E180" s="147"/>
      <c r="F180" s="147"/>
      <c r="G180" s="147"/>
      <c r="H180" s="71"/>
    </row>
    <row r="181" spans="1:8" x14ac:dyDescent="0.25">
      <c r="A181" s="85"/>
      <c r="B181" s="159"/>
      <c r="C181" s="96"/>
      <c r="D181" s="137"/>
      <c r="E181" s="147"/>
      <c r="F181" s="147"/>
      <c r="G181" s="147"/>
      <c r="H181" s="71"/>
    </row>
    <row r="182" spans="1:8" x14ac:dyDescent="0.25">
      <c r="A182" s="85"/>
      <c r="B182" s="159"/>
      <c r="C182" s="96"/>
      <c r="D182" s="137"/>
      <c r="E182" s="147"/>
      <c r="F182" s="147"/>
      <c r="G182" s="147"/>
      <c r="H182" s="71"/>
    </row>
    <row r="183" spans="1:8" x14ac:dyDescent="0.25">
      <c r="A183" s="85"/>
      <c r="B183" s="159"/>
      <c r="C183" s="96"/>
      <c r="D183" s="137"/>
      <c r="E183" s="147"/>
      <c r="F183" s="147"/>
      <c r="G183" s="147"/>
      <c r="H183" s="71"/>
    </row>
    <row r="184" spans="1:8" x14ac:dyDescent="0.25">
      <c r="A184" s="85"/>
      <c r="B184" s="159"/>
      <c r="C184" s="96"/>
      <c r="D184" s="137"/>
      <c r="E184" s="147"/>
      <c r="F184" s="147"/>
      <c r="G184" s="147"/>
      <c r="H184" s="71"/>
    </row>
    <row r="185" spans="1:8" x14ac:dyDescent="0.25">
      <c r="A185" s="85"/>
      <c r="B185" s="159"/>
      <c r="C185" s="96"/>
      <c r="D185" s="137"/>
      <c r="E185" s="147"/>
      <c r="F185" s="147"/>
      <c r="G185" s="147"/>
      <c r="H185" s="71"/>
    </row>
    <row r="186" spans="1:8" x14ac:dyDescent="0.25">
      <c r="A186" s="85"/>
      <c r="B186" s="159"/>
      <c r="C186" s="96"/>
      <c r="D186" s="137"/>
      <c r="E186" s="147"/>
      <c r="F186" s="147"/>
      <c r="G186" s="147"/>
      <c r="H186" s="71"/>
    </row>
    <row r="187" spans="1:8" x14ac:dyDescent="0.25">
      <c r="A187" s="85"/>
      <c r="B187" s="159"/>
      <c r="C187" s="96"/>
      <c r="D187" s="137"/>
      <c r="E187" s="147"/>
      <c r="F187" s="147"/>
      <c r="G187" s="147"/>
      <c r="H187" s="71"/>
    </row>
    <row r="188" spans="1:8" x14ac:dyDescent="0.25">
      <c r="A188" s="85"/>
      <c r="B188" s="159"/>
      <c r="C188" s="96"/>
      <c r="D188" s="137"/>
      <c r="E188" s="147"/>
      <c r="F188" s="147"/>
      <c r="G188" s="147"/>
      <c r="H188" s="71"/>
    </row>
    <row r="189" spans="1:8" x14ac:dyDescent="0.25">
      <c r="A189" s="85"/>
      <c r="B189" s="159"/>
      <c r="C189" s="96"/>
      <c r="D189" s="137"/>
      <c r="E189" s="147"/>
      <c r="F189" s="147"/>
      <c r="G189" s="147"/>
      <c r="H189" s="71"/>
    </row>
    <row r="190" spans="1:8" x14ac:dyDescent="0.25">
      <c r="A190" s="85"/>
      <c r="B190" s="159"/>
      <c r="C190" s="96"/>
      <c r="D190" s="137"/>
      <c r="E190" s="147"/>
      <c r="F190" s="147"/>
      <c r="G190" s="147"/>
      <c r="H190" s="71"/>
    </row>
    <row r="191" spans="1:8" x14ac:dyDescent="0.25">
      <c r="A191" s="85"/>
      <c r="B191" s="159"/>
      <c r="C191" s="96"/>
      <c r="D191" s="137"/>
      <c r="E191" s="147"/>
      <c r="F191" s="147"/>
      <c r="G191" s="147"/>
      <c r="H191" s="71"/>
    </row>
    <row r="192" spans="1:8" x14ac:dyDescent="0.25">
      <c r="A192" s="85"/>
      <c r="B192" s="159"/>
      <c r="C192" s="96"/>
      <c r="D192" s="137"/>
      <c r="E192" s="147"/>
      <c r="F192" s="147"/>
      <c r="G192" s="147"/>
      <c r="H192" s="71"/>
    </row>
    <row r="193" spans="1:8" x14ac:dyDescent="0.25">
      <c r="A193" s="85"/>
      <c r="B193" s="159"/>
      <c r="C193" s="96"/>
      <c r="D193" s="137"/>
      <c r="E193" s="147"/>
      <c r="F193" s="147"/>
      <c r="G193" s="147"/>
      <c r="H193" s="71"/>
    </row>
    <row r="194" spans="1:8" x14ac:dyDescent="0.25">
      <c r="A194" s="85"/>
      <c r="B194" s="159"/>
      <c r="C194" s="96"/>
      <c r="D194" s="137"/>
      <c r="E194" s="147"/>
      <c r="F194" s="147"/>
      <c r="G194" s="147"/>
      <c r="H194" s="71"/>
    </row>
    <row r="195" spans="1:8" x14ac:dyDescent="0.25">
      <c r="A195" s="85"/>
      <c r="B195" s="159"/>
      <c r="C195" s="96"/>
      <c r="D195" s="137"/>
      <c r="E195" s="147"/>
      <c r="F195" s="147"/>
      <c r="G195" s="147"/>
      <c r="H195" s="71"/>
    </row>
    <row r="196" spans="1:8" ht="15.75" thickBot="1" x14ac:dyDescent="0.3">
      <c r="A196" s="87"/>
      <c r="B196" s="160"/>
      <c r="C196" s="91"/>
      <c r="D196" s="138"/>
      <c r="E196" s="148"/>
      <c r="F196" s="148"/>
      <c r="G196" s="148"/>
      <c r="H196" s="72"/>
    </row>
  </sheetData>
  <mergeCells count="3">
    <mergeCell ref="A1:C1"/>
    <mergeCell ref="A11:H12"/>
    <mergeCell ref="A5:C5"/>
  </mergeCells>
  <dataValidations count="3">
    <dataValidation type="whole" allowBlank="1" showInputMessage="1" showErrorMessage="1" errorTitle="Numeric values" error="Please use numeric values with 6 to 11 digits" sqref="A14:B196" xr:uid="{349CA33B-5914-48C8-84A2-CC3BE32A9E66}">
      <formula1>100000</formula1>
      <formula2>99999999999</formula2>
    </dataValidation>
    <dataValidation type="textLength" operator="lessThanOrEqual" allowBlank="1" showInputMessage="1" showErrorMessage="1" errorTitle="Text length" error="Please use a maximum of 40 characters" sqref="C14:C196" xr:uid="{6C37463C-FFD9-4B78-B808-617DAB18E906}">
      <formula1>40</formula1>
    </dataValidation>
    <dataValidation type="textLength" allowBlank="1" showInputMessage="1" showErrorMessage="1" errorTitle="Numeric values" error="Please use numeric values between 6 and 14 digits" sqref="D14:G196" xr:uid="{24FA0DB0-D3F0-42B3-9600-41FB1DFB61A5}">
      <formula1>6</formula1>
      <formula2>14</formula2>
    </dataValidation>
  </dataValidation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A16AF-1D38-4A63-BF80-1B8DFE61E46D}">
  <dimension ref="A1:L197"/>
  <sheetViews>
    <sheetView zoomScale="80" zoomScaleNormal="80" workbookViewId="0">
      <selection activeCell="F31" sqref="F31"/>
    </sheetView>
  </sheetViews>
  <sheetFormatPr defaultRowHeight="15" x14ac:dyDescent="0.25"/>
  <cols>
    <col min="1" max="1" width="22.7109375" customWidth="1"/>
    <col min="2" max="2" width="23.42578125" customWidth="1"/>
    <col min="3" max="3" width="29.140625" customWidth="1"/>
    <col min="4" max="4" width="29.7109375" customWidth="1"/>
    <col min="5" max="5" width="21" customWidth="1"/>
    <col min="6" max="6" width="38" customWidth="1"/>
    <col min="7" max="7" width="28.85546875" customWidth="1"/>
    <col min="8" max="8" width="36.5703125" customWidth="1"/>
    <col min="9" max="9" width="26.140625" customWidth="1"/>
    <col min="10" max="10" width="34.28515625" customWidth="1"/>
    <col min="11" max="11" width="23.140625" customWidth="1"/>
    <col min="12" max="12" width="16.85546875" customWidth="1"/>
  </cols>
  <sheetData>
    <row r="1" spans="1:12" ht="23.25" x14ac:dyDescent="0.25">
      <c r="A1" s="200"/>
      <c r="B1" s="200"/>
      <c r="C1" s="200"/>
      <c r="D1" s="28"/>
      <c r="E1" s="28"/>
      <c r="F1" s="28"/>
      <c r="G1" s="28"/>
      <c r="H1" s="28"/>
      <c r="I1" s="28"/>
      <c r="J1" s="28"/>
      <c r="K1" s="28"/>
      <c r="L1" s="28"/>
    </row>
    <row r="2" spans="1:12" ht="23.25" x14ac:dyDescent="0.35">
      <c r="A2" s="25"/>
      <c r="B2" s="25"/>
      <c r="C2" s="2"/>
      <c r="D2" s="28"/>
      <c r="E2" s="28"/>
      <c r="F2" s="28"/>
      <c r="G2" s="28"/>
      <c r="H2" s="28"/>
      <c r="I2" s="28"/>
      <c r="J2" s="28"/>
      <c r="K2" s="28"/>
      <c r="L2" s="28"/>
    </row>
    <row r="3" spans="1:12" x14ac:dyDescent="0.25">
      <c r="A3" s="2"/>
      <c r="B3" s="2"/>
      <c r="C3" s="2"/>
      <c r="D3" s="28"/>
      <c r="E3" s="28"/>
      <c r="F3" s="28"/>
      <c r="G3" s="28"/>
      <c r="H3" s="28"/>
      <c r="I3" s="28"/>
      <c r="J3" s="28"/>
      <c r="K3" s="28"/>
      <c r="L3" s="28"/>
    </row>
    <row r="4" spans="1:12" x14ac:dyDescent="0.25">
      <c r="A4" s="26"/>
      <c r="B4" s="26"/>
      <c r="C4" s="30" t="b">
        <v>1</v>
      </c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5">
      <c r="A5" s="258"/>
      <c r="B5" s="259"/>
      <c r="C5" s="25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5">
      <c r="A6" s="26"/>
      <c r="B6" s="26"/>
      <c r="C6" s="30" t="b">
        <v>0</v>
      </c>
      <c r="D6" s="29"/>
      <c r="E6" s="29"/>
      <c r="F6" s="29"/>
      <c r="G6" s="29"/>
      <c r="H6" s="29"/>
      <c r="I6" s="29"/>
      <c r="J6" s="29"/>
      <c r="K6" s="29"/>
      <c r="L6" s="29"/>
    </row>
    <row r="7" spans="1:12" x14ac:dyDescent="0.25">
      <c r="A7" s="26"/>
      <c r="B7" s="26"/>
      <c r="C7" s="26"/>
      <c r="D7" s="29"/>
      <c r="E7" s="29"/>
      <c r="F7" s="29"/>
      <c r="G7" s="29"/>
      <c r="H7" s="29"/>
      <c r="I7" s="29"/>
      <c r="J7" s="29"/>
      <c r="K7" s="29"/>
      <c r="L7" s="28"/>
    </row>
    <row r="8" spans="1:12" x14ac:dyDescent="0.25">
      <c r="A8" s="26"/>
      <c r="B8" s="26"/>
      <c r="C8" s="29"/>
      <c r="D8" s="28"/>
      <c r="E8" s="28"/>
      <c r="F8" s="28"/>
      <c r="G8" s="28"/>
      <c r="H8" s="28"/>
      <c r="I8" s="28"/>
      <c r="J8" s="28"/>
      <c r="K8" s="28"/>
      <c r="L8" s="28"/>
    </row>
    <row r="9" spans="1:12" x14ac:dyDescent="0.25">
      <c r="A9" s="26"/>
      <c r="B9" s="26"/>
      <c r="C9" s="29"/>
      <c r="D9" s="28"/>
      <c r="E9" s="28"/>
      <c r="F9" s="28"/>
      <c r="G9" s="28"/>
      <c r="H9" s="28"/>
      <c r="I9" s="28"/>
      <c r="J9" s="28"/>
      <c r="K9" s="28"/>
      <c r="L9" s="28"/>
    </row>
    <row r="10" spans="1:12" ht="15.75" thickBot="1" x14ac:dyDescent="0.3">
      <c r="A10" s="29">
        <f>COUNTA(A15:A197)</f>
        <v>0</v>
      </c>
      <c r="B10" s="29"/>
      <c r="C10" s="48"/>
      <c r="D10" s="29"/>
      <c r="E10" s="29"/>
      <c r="F10" s="29"/>
      <c r="G10" s="29"/>
      <c r="H10" s="29"/>
      <c r="I10" s="29"/>
      <c r="J10" s="29"/>
      <c r="K10" s="29"/>
      <c r="L10" s="29"/>
    </row>
    <row r="11" spans="1:12" x14ac:dyDescent="0.25">
      <c r="A11" s="244" t="s">
        <v>526</v>
      </c>
      <c r="B11" s="245"/>
      <c r="C11" s="245"/>
      <c r="D11" s="245"/>
      <c r="E11" s="245"/>
      <c r="F11" s="245"/>
      <c r="G11" s="245"/>
      <c r="H11" s="245"/>
      <c r="I11" s="245"/>
      <c r="J11" s="245"/>
      <c r="K11" s="245"/>
      <c r="L11" s="246"/>
    </row>
    <row r="12" spans="1:12" ht="15.75" thickBot="1" x14ac:dyDescent="0.3">
      <c r="A12" s="247"/>
      <c r="B12" s="248"/>
      <c r="C12" s="248"/>
      <c r="D12" s="248"/>
      <c r="E12" s="248"/>
      <c r="F12" s="248"/>
      <c r="G12" s="248"/>
      <c r="H12" s="248"/>
      <c r="I12" s="248"/>
      <c r="J12" s="248"/>
      <c r="K12" s="248"/>
      <c r="L12" s="249"/>
    </row>
    <row r="13" spans="1:12" ht="19.5" thickBot="1" x14ac:dyDescent="0.3">
      <c r="A13" s="260" t="s">
        <v>540</v>
      </c>
      <c r="B13" s="261"/>
      <c r="C13" s="261"/>
      <c r="D13" s="262"/>
      <c r="E13" s="184"/>
      <c r="F13" s="185"/>
      <c r="G13" s="185" t="s">
        <v>531</v>
      </c>
      <c r="H13" s="185"/>
      <c r="I13" s="185"/>
      <c r="J13" s="185"/>
      <c r="K13" s="185"/>
      <c r="L13" s="186"/>
    </row>
    <row r="14" spans="1:12" ht="66" customHeight="1" thickBot="1" x14ac:dyDescent="0.3">
      <c r="A14" s="177" t="s">
        <v>527</v>
      </c>
      <c r="B14" s="178" t="s">
        <v>528</v>
      </c>
      <c r="C14" s="179" t="s">
        <v>539</v>
      </c>
      <c r="D14" s="180" t="s">
        <v>529</v>
      </c>
      <c r="E14" s="187" t="s">
        <v>530</v>
      </c>
      <c r="F14" s="188" t="s">
        <v>533</v>
      </c>
      <c r="G14" s="188" t="s">
        <v>532</v>
      </c>
      <c r="H14" s="188" t="s">
        <v>534</v>
      </c>
      <c r="I14" s="188" t="s">
        <v>535</v>
      </c>
      <c r="J14" s="188" t="s">
        <v>536</v>
      </c>
      <c r="K14" s="188" t="s">
        <v>537</v>
      </c>
      <c r="L14" s="189" t="s">
        <v>538</v>
      </c>
    </row>
    <row r="15" spans="1:12" x14ac:dyDescent="0.25">
      <c r="A15" s="175"/>
      <c r="B15" s="176"/>
      <c r="C15" s="145"/>
      <c r="D15" s="181"/>
      <c r="E15" s="190"/>
      <c r="F15" s="191"/>
      <c r="G15" s="191"/>
      <c r="H15" s="191"/>
      <c r="I15" s="191"/>
      <c r="J15" s="191"/>
      <c r="K15" s="191"/>
      <c r="L15" s="192"/>
    </row>
    <row r="16" spans="1:12" x14ac:dyDescent="0.25">
      <c r="A16" s="85"/>
      <c r="B16" s="159"/>
      <c r="C16" s="96"/>
      <c r="D16" s="182"/>
      <c r="E16" s="193"/>
      <c r="F16" s="147"/>
      <c r="G16" s="147"/>
      <c r="H16" s="147"/>
      <c r="I16" s="147"/>
      <c r="J16" s="147"/>
      <c r="K16" s="147"/>
      <c r="L16" s="71"/>
    </row>
    <row r="17" spans="1:12" x14ac:dyDescent="0.25">
      <c r="A17" s="85"/>
      <c r="B17" s="159"/>
      <c r="C17" s="96"/>
      <c r="D17" s="182"/>
      <c r="E17" s="193"/>
      <c r="F17" s="147"/>
      <c r="G17" s="147"/>
      <c r="H17" s="147"/>
      <c r="I17" s="147"/>
      <c r="J17" s="147"/>
      <c r="K17" s="147"/>
      <c r="L17" s="71"/>
    </row>
    <row r="18" spans="1:12" x14ac:dyDescent="0.25">
      <c r="A18" s="85"/>
      <c r="B18" s="159"/>
      <c r="C18" s="96"/>
      <c r="D18" s="182"/>
      <c r="E18" s="193"/>
      <c r="F18" s="147"/>
      <c r="G18" s="147"/>
      <c r="H18" s="147"/>
      <c r="I18" s="147"/>
      <c r="J18" s="147"/>
      <c r="K18" s="147"/>
      <c r="L18" s="71"/>
    </row>
    <row r="19" spans="1:12" x14ac:dyDescent="0.25">
      <c r="A19" s="85"/>
      <c r="B19" s="159"/>
      <c r="C19" s="96"/>
      <c r="D19" s="182"/>
      <c r="E19" s="193"/>
      <c r="F19" s="147"/>
      <c r="G19" s="147"/>
      <c r="H19" s="147"/>
      <c r="I19" s="147"/>
      <c r="J19" s="147"/>
      <c r="K19" s="147"/>
      <c r="L19" s="71"/>
    </row>
    <row r="20" spans="1:12" x14ac:dyDescent="0.25">
      <c r="A20" s="85"/>
      <c r="B20" s="159"/>
      <c r="C20" s="96"/>
      <c r="D20" s="182"/>
      <c r="E20" s="193"/>
      <c r="F20" s="147"/>
      <c r="G20" s="147"/>
      <c r="H20" s="147"/>
      <c r="I20" s="147"/>
      <c r="J20" s="147"/>
      <c r="K20" s="147"/>
      <c r="L20" s="71"/>
    </row>
    <row r="21" spans="1:12" x14ac:dyDescent="0.25">
      <c r="A21" s="85"/>
      <c r="B21" s="159"/>
      <c r="C21" s="96"/>
      <c r="D21" s="182"/>
      <c r="E21" s="193"/>
      <c r="F21" s="147"/>
      <c r="G21" s="147"/>
      <c r="H21" s="147"/>
      <c r="I21" s="147"/>
      <c r="J21" s="147"/>
      <c r="K21" s="147"/>
      <c r="L21" s="71"/>
    </row>
    <row r="22" spans="1:12" x14ac:dyDescent="0.25">
      <c r="A22" s="85"/>
      <c r="B22" s="159"/>
      <c r="C22" s="96"/>
      <c r="D22" s="182"/>
      <c r="E22" s="193"/>
      <c r="F22" s="147"/>
      <c r="G22" s="147"/>
      <c r="H22" s="147"/>
      <c r="I22" s="147"/>
      <c r="J22" s="147"/>
      <c r="K22" s="147"/>
      <c r="L22" s="71"/>
    </row>
    <row r="23" spans="1:12" x14ac:dyDescent="0.25">
      <c r="A23" s="85"/>
      <c r="B23" s="159"/>
      <c r="C23" s="96"/>
      <c r="D23" s="182"/>
      <c r="E23" s="193"/>
      <c r="F23" s="147"/>
      <c r="G23" s="147"/>
      <c r="H23" s="147"/>
      <c r="I23" s="147"/>
      <c r="J23" s="147"/>
      <c r="K23" s="147"/>
      <c r="L23" s="71"/>
    </row>
    <row r="24" spans="1:12" x14ac:dyDescent="0.25">
      <c r="A24" s="85"/>
      <c r="B24" s="159"/>
      <c r="C24" s="96"/>
      <c r="D24" s="182"/>
      <c r="E24" s="193"/>
      <c r="F24" s="147"/>
      <c r="G24" s="147"/>
      <c r="H24" s="147"/>
      <c r="I24" s="147"/>
      <c r="J24" s="147"/>
      <c r="K24" s="147"/>
      <c r="L24" s="71"/>
    </row>
    <row r="25" spans="1:12" x14ac:dyDescent="0.25">
      <c r="A25" s="85"/>
      <c r="B25" s="159"/>
      <c r="C25" s="96"/>
      <c r="D25" s="182"/>
      <c r="E25" s="193"/>
      <c r="F25" s="147"/>
      <c r="G25" s="147"/>
      <c r="H25" s="147"/>
      <c r="I25" s="147"/>
      <c r="J25" s="147"/>
      <c r="K25" s="147"/>
      <c r="L25" s="71"/>
    </row>
    <row r="26" spans="1:12" x14ac:dyDescent="0.25">
      <c r="A26" s="85"/>
      <c r="B26" s="159"/>
      <c r="C26" s="96"/>
      <c r="D26" s="182"/>
      <c r="E26" s="193"/>
      <c r="F26" s="147"/>
      <c r="G26" s="147"/>
      <c r="H26" s="147"/>
      <c r="I26" s="147"/>
      <c r="J26" s="147"/>
      <c r="K26" s="147"/>
      <c r="L26" s="71"/>
    </row>
    <row r="27" spans="1:12" x14ac:dyDescent="0.25">
      <c r="A27" s="85"/>
      <c r="B27" s="159"/>
      <c r="C27" s="96"/>
      <c r="D27" s="182"/>
      <c r="E27" s="193"/>
      <c r="F27" s="147"/>
      <c r="G27" s="147"/>
      <c r="H27" s="147"/>
      <c r="I27" s="147"/>
      <c r="J27" s="147"/>
      <c r="K27" s="147"/>
      <c r="L27" s="71"/>
    </row>
    <row r="28" spans="1:12" x14ac:dyDescent="0.25">
      <c r="A28" s="85"/>
      <c r="B28" s="159"/>
      <c r="C28" s="96"/>
      <c r="D28" s="182"/>
      <c r="E28" s="193"/>
      <c r="F28" s="147"/>
      <c r="G28" s="147"/>
      <c r="H28" s="147"/>
      <c r="I28" s="147"/>
      <c r="J28" s="147"/>
      <c r="K28" s="147"/>
      <c r="L28" s="71"/>
    </row>
    <row r="29" spans="1:12" x14ac:dyDescent="0.25">
      <c r="A29" s="85"/>
      <c r="B29" s="159"/>
      <c r="C29" s="96"/>
      <c r="D29" s="182"/>
      <c r="E29" s="193"/>
      <c r="F29" s="147"/>
      <c r="G29" s="147"/>
      <c r="H29" s="147"/>
      <c r="I29" s="147"/>
      <c r="J29" s="147"/>
      <c r="K29" s="147"/>
      <c r="L29" s="71"/>
    </row>
    <row r="30" spans="1:12" x14ac:dyDescent="0.25">
      <c r="A30" s="85"/>
      <c r="B30" s="159"/>
      <c r="C30" s="96"/>
      <c r="D30" s="182"/>
      <c r="E30" s="193"/>
      <c r="F30" s="147"/>
      <c r="G30" s="147"/>
      <c r="H30" s="147"/>
      <c r="I30" s="147"/>
      <c r="J30" s="147"/>
      <c r="K30" s="147"/>
      <c r="L30" s="71"/>
    </row>
    <row r="31" spans="1:12" x14ac:dyDescent="0.25">
      <c r="A31" s="85"/>
      <c r="B31" s="159"/>
      <c r="C31" s="96"/>
      <c r="D31" s="182"/>
      <c r="E31" s="193"/>
      <c r="F31" s="147"/>
      <c r="G31" s="147"/>
      <c r="H31" s="147"/>
      <c r="I31" s="147"/>
      <c r="J31" s="147"/>
      <c r="K31" s="147"/>
      <c r="L31" s="71"/>
    </row>
    <row r="32" spans="1:12" x14ac:dyDescent="0.25">
      <c r="A32" s="85"/>
      <c r="B32" s="159"/>
      <c r="C32" s="96"/>
      <c r="D32" s="182"/>
      <c r="E32" s="193"/>
      <c r="F32" s="147"/>
      <c r="G32" s="147"/>
      <c r="H32" s="147"/>
      <c r="I32" s="147"/>
      <c r="J32" s="147"/>
      <c r="K32" s="147"/>
      <c r="L32" s="71"/>
    </row>
    <row r="33" spans="1:12" x14ac:dyDescent="0.25">
      <c r="A33" s="85"/>
      <c r="B33" s="159"/>
      <c r="C33" s="96"/>
      <c r="D33" s="182"/>
      <c r="E33" s="193"/>
      <c r="F33" s="147"/>
      <c r="G33" s="147"/>
      <c r="H33" s="147"/>
      <c r="I33" s="147"/>
      <c r="J33" s="147"/>
      <c r="K33" s="147"/>
      <c r="L33" s="71"/>
    </row>
    <row r="34" spans="1:12" x14ac:dyDescent="0.25">
      <c r="A34" s="85"/>
      <c r="B34" s="159"/>
      <c r="C34" s="96"/>
      <c r="D34" s="182"/>
      <c r="E34" s="193"/>
      <c r="F34" s="147"/>
      <c r="G34" s="147"/>
      <c r="H34" s="147"/>
      <c r="I34" s="147"/>
      <c r="J34" s="147"/>
      <c r="K34" s="147"/>
      <c r="L34" s="71"/>
    </row>
    <row r="35" spans="1:12" x14ac:dyDescent="0.25">
      <c r="A35" s="85"/>
      <c r="B35" s="159"/>
      <c r="C35" s="96"/>
      <c r="D35" s="182"/>
      <c r="E35" s="193"/>
      <c r="F35" s="147"/>
      <c r="G35" s="147"/>
      <c r="H35" s="147"/>
      <c r="I35" s="147"/>
      <c r="J35" s="147"/>
      <c r="K35" s="147"/>
      <c r="L35" s="71"/>
    </row>
    <row r="36" spans="1:12" x14ac:dyDescent="0.25">
      <c r="A36" s="85"/>
      <c r="B36" s="159"/>
      <c r="C36" s="96"/>
      <c r="D36" s="182"/>
      <c r="E36" s="193"/>
      <c r="F36" s="147"/>
      <c r="G36" s="147"/>
      <c r="H36" s="147"/>
      <c r="I36" s="147"/>
      <c r="J36" s="147"/>
      <c r="K36" s="147"/>
      <c r="L36" s="71"/>
    </row>
    <row r="37" spans="1:12" x14ac:dyDescent="0.25">
      <c r="A37" s="85"/>
      <c r="B37" s="159"/>
      <c r="C37" s="96"/>
      <c r="D37" s="182"/>
      <c r="E37" s="193"/>
      <c r="F37" s="147"/>
      <c r="G37" s="147"/>
      <c r="H37" s="147"/>
      <c r="I37" s="147"/>
      <c r="J37" s="147"/>
      <c r="K37" s="147"/>
      <c r="L37" s="71"/>
    </row>
    <row r="38" spans="1:12" x14ac:dyDescent="0.25">
      <c r="A38" s="85"/>
      <c r="B38" s="159"/>
      <c r="C38" s="96"/>
      <c r="D38" s="182"/>
      <c r="E38" s="193"/>
      <c r="F38" s="147"/>
      <c r="G38" s="147"/>
      <c r="H38" s="147"/>
      <c r="I38" s="147"/>
      <c r="J38" s="147"/>
      <c r="K38" s="147"/>
      <c r="L38" s="71"/>
    </row>
    <row r="39" spans="1:12" x14ac:dyDescent="0.25">
      <c r="A39" s="85"/>
      <c r="B39" s="159"/>
      <c r="C39" s="96"/>
      <c r="D39" s="182"/>
      <c r="E39" s="193"/>
      <c r="F39" s="147"/>
      <c r="G39" s="147"/>
      <c r="H39" s="147"/>
      <c r="I39" s="147"/>
      <c r="J39" s="147"/>
      <c r="K39" s="147"/>
      <c r="L39" s="71"/>
    </row>
    <row r="40" spans="1:12" x14ac:dyDescent="0.25">
      <c r="A40" s="85"/>
      <c r="B40" s="159"/>
      <c r="C40" s="96"/>
      <c r="D40" s="182"/>
      <c r="E40" s="193"/>
      <c r="F40" s="147"/>
      <c r="G40" s="147"/>
      <c r="H40" s="147"/>
      <c r="I40" s="147"/>
      <c r="J40" s="147"/>
      <c r="K40" s="147"/>
      <c r="L40" s="71"/>
    </row>
    <row r="41" spans="1:12" x14ac:dyDescent="0.25">
      <c r="A41" s="85"/>
      <c r="B41" s="159"/>
      <c r="C41" s="96"/>
      <c r="D41" s="182"/>
      <c r="E41" s="193"/>
      <c r="F41" s="147"/>
      <c r="G41" s="147"/>
      <c r="H41" s="147"/>
      <c r="I41" s="147"/>
      <c r="J41" s="147"/>
      <c r="K41" s="147"/>
      <c r="L41" s="71"/>
    </row>
    <row r="42" spans="1:12" x14ac:dyDescent="0.25">
      <c r="A42" s="85"/>
      <c r="B42" s="159"/>
      <c r="C42" s="96"/>
      <c r="D42" s="182"/>
      <c r="E42" s="193"/>
      <c r="F42" s="147"/>
      <c r="G42" s="147"/>
      <c r="H42" s="147"/>
      <c r="I42" s="147"/>
      <c r="J42" s="147"/>
      <c r="K42" s="147"/>
      <c r="L42" s="71"/>
    </row>
    <row r="43" spans="1:12" x14ac:dyDescent="0.25">
      <c r="A43" s="85"/>
      <c r="B43" s="159"/>
      <c r="C43" s="96"/>
      <c r="D43" s="182"/>
      <c r="E43" s="193"/>
      <c r="F43" s="147"/>
      <c r="G43" s="147"/>
      <c r="H43" s="147"/>
      <c r="I43" s="147"/>
      <c r="J43" s="147"/>
      <c r="K43" s="147"/>
      <c r="L43" s="71"/>
    </row>
    <row r="44" spans="1:12" x14ac:dyDescent="0.25">
      <c r="A44" s="85"/>
      <c r="B44" s="159"/>
      <c r="C44" s="96"/>
      <c r="D44" s="182"/>
      <c r="E44" s="193"/>
      <c r="F44" s="147"/>
      <c r="G44" s="147"/>
      <c r="H44" s="147"/>
      <c r="I44" s="147"/>
      <c r="J44" s="147"/>
      <c r="K44" s="147"/>
      <c r="L44" s="71"/>
    </row>
    <row r="45" spans="1:12" x14ac:dyDescent="0.25">
      <c r="A45" s="85"/>
      <c r="B45" s="159"/>
      <c r="C45" s="96"/>
      <c r="D45" s="182"/>
      <c r="E45" s="193"/>
      <c r="F45" s="147"/>
      <c r="G45" s="147"/>
      <c r="H45" s="147"/>
      <c r="I45" s="147"/>
      <c r="J45" s="147"/>
      <c r="K45" s="147"/>
      <c r="L45" s="71"/>
    </row>
    <row r="46" spans="1:12" x14ac:dyDescent="0.25">
      <c r="A46" s="85"/>
      <c r="B46" s="159"/>
      <c r="C46" s="96"/>
      <c r="D46" s="182"/>
      <c r="E46" s="193"/>
      <c r="F46" s="147"/>
      <c r="G46" s="147"/>
      <c r="H46" s="147"/>
      <c r="I46" s="147"/>
      <c r="J46" s="147"/>
      <c r="K46" s="147"/>
      <c r="L46" s="71"/>
    </row>
    <row r="47" spans="1:12" x14ac:dyDescent="0.25">
      <c r="A47" s="85"/>
      <c r="B47" s="159"/>
      <c r="C47" s="96"/>
      <c r="D47" s="182"/>
      <c r="E47" s="193"/>
      <c r="F47" s="147"/>
      <c r="G47" s="147"/>
      <c r="H47" s="147"/>
      <c r="I47" s="147"/>
      <c r="J47" s="147"/>
      <c r="K47" s="147"/>
      <c r="L47" s="71"/>
    </row>
    <row r="48" spans="1:12" x14ac:dyDescent="0.25">
      <c r="A48" s="85"/>
      <c r="B48" s="159"/>
      <c r="C48" s="96"/>
      <c r="D48" s="182"/>
      <c r="E48" s="193"/>
      <c r="F48" s="147"/>
      <c r="G48" s="147"/>
      <c r="H48" s="147"/>
      <c r="I48" s="147"/>
      <c r="J48" s="147"/>
      <c r="K48" s="147"/>
      <c r="L48" s="71"/>
    </row>
    <row r="49" spans="1:12" x14ac:dyDescent="0.25">
      <c r="A49" s="85"/>
      <c r="B49" s="159"/>
      <c r="C49" s="96"/>
      <c r="D49" s="182"/>
      <c r="E49" s="193"/>
      <c r="F49" s="147"/>
      <c r="G49" s="147"/>
      <c r="H49" s="147"/>
      <c r="I49" s="147"/>
      <c r="J49" s="147"/>
      <c r="K49" s="147"/>
      <c r="L49" s="71"/>
    </row>
    <row r="50" spans="1:12" x14ac:dyDescent="0.25">
      <c r="A50" s="85"/>
      <c r="B50" s="159"/>
      <c r="C50" s="96"/>
      <c r="D50" s="182"/>
      <c r="E50" s="193"/>
      <c r="F50" s="147"/>
      <c r="G50" s="147"/>
      <c r="H50" s="147"/>
      <c r="I50" s="147"/>
      <c r="J50" s="147"/>
      <c r="K50" s="147"/>
      <c r="L50" s="71"/>
    </row>
    <row r="51" spans="1:12" x14ac:dyDescent="0.25">
      <c r="A51" s="85"/>
      <c r="B51" s="159"/>
      <c r="C51" s="96"/>
      <c r="D51" s="182"/>
      <c r="E51" s="193"/>
      <c r="F51" s="147"/>
      <c r="G51" s="147"/>
      <c r="H51" s="147"/>
      <c r="I51" s="147"/>
      <c r="J51" s="147"/>
      <c r="K51" s="147"/>
      <c r="L51" s="71"/>
    </row>
    <row r="52" spans="1:12" x14ac:dyDescent="0.25">
      <c r="A52" s="85"/>
      <c r="B52" s="159"/>
      <c r="C52" s="96"/>
      <c r="D52" s="182"/>
      <c r="E52" s="193"/>
      <c r="F52" s="147"/>
      <c r="G52" s="147"/>
      <c r="H52" s="147"/>
      <c r="I52" s="147"/>
      <c r="J52" s="147"/>
      <c r="K52" s="147"/>
      <c r="L52" s="71"/>
    </row>
    <row r="53" spans="1:12" x14ac:dyDescent="0.25">
      <c r="A53" s="85"/>
      <c r="B53" s="159"/>
      <c r="C53" s="96"/>
      <c r="D53" s="182"/>
      <c r="E53" s="193"/>
      <c r="F53" s="147"/>
      <c r="G53" s="147"/>
      <c r="H53" s="147"/>
      <c r="I53" s="147"/>
      <c r="J53" s="147"/>
      <c r="K53" s="147"/>
      <c r="L53" s="71"/>
    </row>
    <row r="54" spans="1:12" x14ac:dyDescent="0.25">
      <c r="A54" s="85"/>
      <c r="B54" s="159"/>
      <c r="C54" s="96"/>
      <c r="D54" s="182"/>
      <c r="E54" s="193"/>
      <c r="F54" s="147"/>
      <c r="G54" s="147"/>
      <c r="H54" s="147"/>
      <c r="I54" s="147"/>
      <c r="J54" s="147"/>
      <c r="K54" s="147"/>
      <c r="L54" s="71"/>
    </row>
    <row r="55" spans="1:12" x14ac:dyDescent="0.25">
      <c r="A55" s="85"/>
      <c r="B55" s="159"/>
      <c r="C55" s="96"/>
      <c r="D55" s="182"/>
      <c r="E55" s="193"/>
      <c r="F55" s="147"/>
      <c r="G55" s="147"/>
      <c r="H55" s="147"/>
      <c r="I55" s="147"/>
      <c r="J55" s="147"/>
      <c r="K55" s="147"/>
      <c r="L55" s="71"/>
    </row>
    <row r="56" spans="1:12" x14ac:dyDescent="0.25">
      <c r="A56" s="85"/>
      <c r="B56" s="159"/>
      <c r="C56" s="96"/>
      <c r="D56" s="182"/>
      <c r="E56" s="193"/>
      <c r="F56" s="147"/>
      <c r="G56" s="147"/>
      <c r="H56" s="147"/>
      <c r="I56" s="147"/>
      <c r="J56" s="147"/>
      <c r="K56" s="147"/>
      <c r="L56" s="71"/>
    </row>
    <row r="57" spans="1:12" x14ac:dyDescent="0.25">
      <c r="A57" s="85"/>
      <c r="B57" s="159"/>
      <c r="C57" s="96"/>
      <c r="D57" s="182"/>
      <c r="E57" s="193"/>
      <c r="F57" s="147"/>
      <c r="G57" s="147"/>
      <c r="H57" s="147"/>
      <c r="I57" s="147"/>
      <c r="J57" s="147"/>
      <c r="K57" s="147"/>
      <c r="L57" s="71"/>
    </row>
    <row r="58" spans="1:12" x14ac:dyDescent="0.25">
      <c r="A58" s="85"/>
      <c r="B58" s="159"/>
      <c r="C58" s="96"/>
      <c r="D58" s="182"/>
      <c r="E58" s="193"/>
      <c r="F58" s="147"/>
      <c r="G58" s="147"/>
      <c r="H58" s="147"/>
      <c r="I58" s="147"/>
      <c r="J58" s="147"/>
      <c r="K58" s="147"/>
      <c r="L58" s="71"/>
    </row>
    <row r="59" spans="1:12" x14ac:dyDescent="0.25">
      <c r="A59" s="85"/>
      <c r="B59" s="159"/>
      <c r="C59" s="96"/>
      <c r="D59" s="182"/>
      <c r="E59" s="193"/>
      <c r="F59" s="147"/>
      <c r="G59" s="147"/>
      <c r="H59" s="147"/>
      <c r="I59" s="147"/>
      <c r="J59" s="147"/>
      <c r="K59" s="147"/>
      <c r="L59" s="71"/>
    </row>
    <row r="60" spans="1:12" x14ac:dyDescent="0.25">
      <c r="A60" s="85"/>
      <c r="B60" s="159"/>
      <c r="C60" s="96"/>
      <c r="D60" s="182"/>
      <c r="E60" s="193"/>
      <c r="F60" s="147"/>
      <c r="G60" s="147"/>
      <c r="H60" s="147"/>
      <c r="I60" s="147"/>
      <c r="J60" s="147"/>
      <c r="K60" s="147"/>
      <c r="L60" s="71"/>
    </row>
    <row r="61" spans="1:12" x14ac:dyDescent="0.25">
      <c r="A61" s="85"/>
      <c r="B61" s="159"/>
      <c r="C61" s="96"/>
      <c r="D61" s="182"/>
      <c r="E61" s="193"/>
      <c r="F61" s="147"/>
      <c r="G61" s="147"/>
      <c r="H61" s="147"/>
      <c r="I61" s="147"/>
      <c r="J61" s="147"/>
      <c r="K61" s="147"/>
      <c r="L61" s="71"/>
    </row>
    <row r="62" spans="1:12" x14ac:dyDescent="0.25">
      <c r="A62" s="85"/>
      <c r="B62" s="159"/>
      <c r="C62" s="96"/>
      <c r="D62" s="182"/>
      <c r="E62" s="193"/>
      <c r="F62" s="147"/>
      <c r="G62" s="147"/>
      <c r="H62" s="147"/>
      <c r="I62" s="147"/>
      <c r="J62" s="147"/>
      <c r="K62" s="147"/>
      <c r="L62" s="71"/>
    </row>
    <row r="63" spans="1:12" x14ac:dyDescent="0.25">
      <c r="A63" s="85"/>
      <c r="B63" s="159"/>
      <c r="C63" s="96"/>
      <c r="D63" s="182"/>
      <c r="E63" s="193"/>
      <c r="F63" s="147"/>
      <c r="G63" s="147"/>
      <c r="H63" s="147"/>
      <c r="I63" s="147"/>
      <c r="J63" s="147"/>
      <c r="K63" s="147"/>
      <c r="L63" s="71"/>
    </row>
    <row r="64" spans="1:12" x14ac:dyDescent="0.25">
      <c r="A64" s="85"/>
      <c r="B64" s="159"/>
      <c r="C64" s="96"/>
      <c r="D64" s="182"/>
      <c r="E64" s="193"/>
      <c r="F64" s="147"/>
      <c r="G64" s="147"/>
      <c r="H64" s="147"/>
      <c r="I64" s="147"/>
      <c r="J64" s="147"/>
      <c r="K64" s="147"/>
      <c r="L64" s="71"/>
    </row>
    <row r="65" spans="1:12" x14ac:dyDescent="0.25">
      <c r="A65" s="85"/>
      <c r="B65" s="159"/>
      <c r="C65" s="96"/>
      <c r="D65" s="182"/>
      <c r="E65" s="193"/>
      <c r="F65" s="147"/>
      <c r="G65" s="147"/>
      <c r="H65" s="147"/>
      <c r="I65" s="147"/>
      <c r="J65" s="147"/>
      <c r="K65" s="147"/>
      <c r="L65" s="71"/>
    </row>
    <row r="66" spans="1:12" x14ac:dyDescent="0.25">
      <c r="A66" s="85"/>
      <c r="B66" s="159"/>
      <c r="C66" s="96"/>
      <c r="D66" s="182"/>
      <c r="E66" s="193"/>
      <c r="F66" s="147"/>
      <c r="G66" s="147"/>
      <c r="H66" s="147"/>
      <c r="I66" s="147"/>
      <c r="J66" s="147"/>
      <c r="K66" s="147"/>
      <c r="L66" s="71"/>
    </row>
    <row r="67" spans="1:12" x14ac:dyDescent="0.25">
      <c r="A67" s="85"/>
      <c r="B67" s="159"/>
      <c r="C67" s="96"/>
      <c r="D67" s="182"/>
      <c r="E67" s="193"/>
      <c r="F67" s="147"/>
      <c r="G67" s="147"/>
      <c r="H67" s="147"/>
      <c r="I67" s="147"/>
      <c r="J67" s="147"/>
      <c r="K67" s="147"/>
      <c r="L67" s="71"/>
    </row>
    <row r="68" spans="1:12" x14ac:dyDescent="0.25">
      <c r="A68" s="85"/>
      <c r="B68" s="159"/>
      <c r="C68" s="96"/>
      <c r="D68" s="182"/>
      <c r="E68" s="193"/>
      <c r="F68" s="147"/>
      <c r="G68" s="147"/>
      <c r="H68" s="147"/>
      <c r="I68" s="147"/>
      <c r="J68" s="147"/>
      <c r="K68" s="147"/>
      <c r="L68" s="71"/>
    </row>
    <row r="69" spans="1:12" x14ac:dyDescent="0.25">
      <c r="A69" s="85"/>
      <c r="B69" s="159"/>
      <c r="C69" s="96"/>
      <c r="D69" s="182"/>
      <c r="E69" s="193"/>
      <c r="F69" s="147"/>
      <c r="G69" s="147"/>
      <c r="H69" s="147"/>
      <c r="I69" s="147"/>
      <c r="J69" s="147"/>
      <c r="K69" s="147"/>
      <c r="L69" s="71"/>
    </row>
    <row r="70" spans="1:12" x14ac:dyDescent="0.25">
      <c r="A70" s="85"/>
      <c r="B70" s="159"/>
      <c r="C70" s="96"/>
      <c r="D70" s="182"/>
      <c r="E70" s="193"/>
      <c r="F70" s="147"/>
      <c r="G70" s="147"/>
      <c r="H70" s="147"/>
      <c r="I70" s="147"/>
      <c r="J70" s="147"/>
      <c r="K70" s="147"/>
      <c r="L70" s="71"/>
    </row>
    <row r="71" spans="1:12" x14ac:dyDescent="0.25">
      <c r="A71" s="85"/>
      <c r="B71" s="159"/>
      <c r="C71" s="96"/>
      <c r="D71" s="182"/>
      <c r="E71" s="193"/>
      <c r="F71" s="147"/>
      <c r="G71" s="147"/>
      <c r="H71" s="147"/>
      <c r="I71" s="147"/>
      <c r="J71" s="147"/>
      <c r="K71" s="147"/>
      <c r="L71" s="71"/>
    </row>
    <row r="72" spans="1:12" x14ac:dyDescent="0.25">
      <c r="A72" s="85"/>
      <c r="B72" s="159"/>
      <c r="C72" s="96"/>
      <c r="D72" s="182"/>
      <c r="E72" s="193"/>
      <c r="F72" s="147"/>
      <c r="G72" s="147"/>
      <c r="H72" s="147"/>
      <c r="I72" s="147"/>
      <c r="J72" s="147"/>
      <c r="K72" s="147"/>
      <c r="L72" s="71"/>
    </row>
    <row r="73" spans="1:12" x14ac:dyDescent="0.25">
      <c r="A73" s="85"/>
      <c r="B73" s="159"/>
      <c r="C73" s="96"/>
      <c r="D73" s="182"/>
      <c r="E73" s="193"/>
      <c r="F73" s="147"/>
      <c r="G73" s="147"/>
      <c r="H73" s="147"/>
      <c r="I73" s="147"/>
      <c r="J73" s="147"/>
      <c r="K73" s="147"/>
      <c r="L73" s="71"/>
    </row>
    <row r="74" spans="1:12" x14ac:dyDescent="0.25">
      <c r="A74" s="85"/>
      <c r="B74" s="159"/>
      <c r="C74" s="96"/>
      <c r="D74" s="182"/>
      <c r="E74" s="193"/>
      <c r="F74" s="147"/>
      <c r="G74" s="147"/>
      <c r="H74" s="147"/>
      <c r="I74" s="147"/>
      <c r="J74" s="147"/>
      <c r="K74" s="147"/>
      <c r="L74" s="71"/>
    </row>
    <row r="75" spans="1:12" x14ac:dyDescent="0.25">
      <c r="A75" s="85"/>
      <c r="B75" s="159"/>
      <c r="C75" s="96"/>
      <c r="D75" s="182"/>
      <c r="E75" s="193"/>
      <c r="F75" s="147"/>
      <c r="G75" s="147"/>
      <c r="H75" s="147"/>
      <c r="I75" s="147"/>
      <c r="J75" s="147"/>
      <c r="K75" s="147"/>
      <c r="L75" s="71"/>
    </row>
    <row r="76" spans="1:12" x14ac:dyDescent="0.25">
      <c r="A76" s="85"/>
      <c r="B76" s="159"/>
      <c r="C76" s="96"/>
      <c r="D76" s="182"/>
      <c r="E76" s="193"/>
      <c r="F76" s="147"/>
      <c r="G76" s="147"/>
      <c r="H76" s="147"/>
      <c r="I76" s="147"/>
      <c r="J76" s="147"/>
      <c r="K76" s="147"/>
      <c r="L76" s="71"/>
    </row>
    <row r="77" spans="1:12" x14ac:dyDescent="0.25">
      <c r="A77" s="85"/>
      <c r="B77" s="159"/>
      <c r="C77" s="96"/>
      <c r="D77" s="182"/>
      <c r="E77" s="193"/>
      <c r="F77" s="147"/>
      <c r="G77" s="147"/>
      <c r="H77" s="147"/>
      <c r="I77" s="147"/>
      <c r="J77" s="147"/>
      <c r="K77" s="147"/>
      <c r="L77" s="71"/>
    </row>
    <row r="78" spans="1:12" x14ac:dyDescent="0.25">
      <c r="A78" s="85"/>
      <c r="B78" s="159"/>
      <c r="C78" s="96"/>
      <c r="D78" s="182"/>
      <c r="E78" s="193"/>
      <c r="F78" s="147"/>
      <c r="G78" s="147"/>
      <c r="H78" s="147"/>
      <c r="I78" s="147"/>
      <c r="J78" s="147"/>
      <c r="K78" s="147"/>
      <c r="L78" s="71"/>
    </row>
    <row r="79" spans="1:12" x14ac:dyDescent="0.25">
      <c r="A79" s="85"/>
      <c r="B79" s="159"/>
      <c r="C79" s="96"/>
      <c r="D79" s="182"/>
      <c r="E79" s="193"/>
      <c r="F79" s="147"/>
      <c r="G79" s="147"/>
      <c r="H79" s="147"/>
      <c r="I79" s="147"/>
      <c r="J79" s="147"/>
      <c r="K79" s="147"/>
      <c r="L79" s="71"/>
    </row>
    <row r="80" spans="1:12" x14ac:dyDescent="0.25">
      <c r="A80" s="85"/>
      <c r="B80" s="159"/>
      <c r="C80" s="96"/>
      <c r="D80" s="182"/>
      <c r="E80" s="193"/>
      <c r="F80" s="147"/>
      <c r="G80" s="147"/>
      <c r="H80" s="147"/>
      <c r="I80" s="147"/>
      <c r="J80" s="147"/>
      <c r="K80" s="147"/>
      <c r="L80" s="71"/>
    </row>
    <row r="81" spans="1:12" x14ac:dyDescent="0.25">
      <c r="A81" s="85"/>
      <c r="B81" s="159"/>
      <c r="C81" s="96"/>
      <c r="D81" s="182"/>
      <c r="E81" s="193"/>
      <c r="F81" s="147"/>
      <c r="G81" s="147"/>
      <c r="H81" s="147"/>
      <c r="I81" s="147"/>
      <c r="J81" s="147"/>
      <c r="K81" s="147"/>
      <c r="L81" s="71"/>
    </row>
    <row r="82" spans="1:12" x14ac:dyDescent="0.25">
      <c r="A82" s="85"/>
      <c r="B82" s="159"/>
      <c r="C82" s="96"/>
      <c r="D82" s="182"/>
      <c r="E82" s="193"/>
      <c r="F82" s="147"/>
      <c r="G82" s="147"/>
      <c r="H82" s="147"/>
      <c r="I82" s="147"/>
      <c r="J82" s="147"/>
      <c r="K82" s="147"/>
      <c r="L82" s="71"/>
    </row>
    <row r="83" spans="1:12" x14ac:dyDescent="0.25">
      <c r="A83" s="85"/>
      <c r="B83" s="159"/>
      <c r="C83" s="96"/>
      <c r="D83" s="182"/>
      <c r="E83" s="193"/>
      <c r="F83" s="147"/>
      <c r="G83" s="147"/>
      <c r="H83" s="147"/>
      <c r="I83" s="147"/>
      <c r="J83" s="147"/>
      <c r="K83" s="147"/>
      <c r="L83" s="71"/>
    </row>
    <row r="84" spans="1:12" x14ac:dyDescent="0.25">
      <c r="A84" s="85"/>
      <c r="B84" s="159"/>
      <c r="C84" s="96"/>
      <c r="D84" s="182"/>
      <c r="E84" s="193"/>
      <c r="F84" s="147"/>
      <c r="G84" s="147"/>
      <c r="H84" s="147"/>
      <c r="I84" s="147"/>
      <c r="J84" s="147"/>
      <c r="K84" s="147"/>
      <c r="L84" s="71"/>
    </row>
    <row r="85" spans="1:12" x14ac:dyDescent="0.25">
      <c r="A85" s="85"/>
      <c r="B85" s="159"/>
      <c r="C85" s="96"/>
      <c r="D85" s="182"/>
      <c r="E85" s="193"/>
      <c r="F85" s="147"/>
      <c r="G85" s="147"/>
      <c r="H85" s="147"/>
      <c r="I85" s="147"/>
      <c r="J85" s="147"/>
      <c r="K85" s="147"/>
      <c r="L85" s="71"/>
    </row>
    <row r="86" spans="1:12" x14ac:dyDescent="0.25">
      <c r="A86" s="85"/>
      <c r="B86" s="159"/>
      <c r="C86" s="96"/>
      <c r="D86" s="182"/>
      <c r="E86" s="193"/>
      <c r="F86" s="147"/>
      <c r="G86" s="147"/>
      <c r="H86" s="147"/>
      <c r="I86" s="147"/>
      <c r="J86" s="147"/>
      <c r="K86" s="147"/>
      <c r="L86" s="71"/>
    </row>
    <row r="87" spans="1:12" x14ac:dyDescent="0.25">
      <c r="A87" s="85"/>
      <c r="B87" s="159"/>
      <c r="C87" s="96"/>
      <c r="D87" s="182"/>
      <c r="E87" s="193"/>
      <c r="F87" s="147"/>
      <c r="G87" s="147"/>
      <c r="H87" s="147"/>
      <c r="I87" s="147"/>
      <c r="J87" s="147"/>
      <c r="K87" s="147"/>
      <c r="L87" s="71"/>
    </row>
    <row r="88" spans="1:12" x14ac:dyDescent="0.25">
      <c r="A88" s="85"/>
      <c r="B88" s="159"/>
      <c r="C88" s="96"/>
      <c r="D88" s="182"/>
      <c r="E88" s="193"/>
      <c r="F88" s="147"/>
      <c r="G88" s="147"/>
      <c r="H88" s="147"/>
      <c r="I88" s="147"/>
      <c r="J88" s="147"/>
      <c r="K88" s="147"/>
      <c r="L88" s="71"/>
    </row>
    <row r="89" spans="1:12" x14ac:dyDescent="0.25">
      <c r="A89" s="85"/>
      <c r="B89" s="159"/>
      <c r="C89" s="96"/>
      <c r="D89" s="182"/>
      <c r="E89" s="193"/>
      <c r="F89" s="147"/>
      <c r="G89" s="147"/>
      <c r="H89" s="147"/>
      <c r="I89" s="147"/>
      <c r="J89" s="147"/>
      <c r="K89" s="147"/>
      <c r="L89" s="71"/>
    </row>
    <row r="90" spans="1:12" x14ac:dyDescent="0.25">
      <c r="A90" s="85"/>
      <c r="B90" s="159"/>
      <c r="C90" s="96"/>
      <c r="D90" s="182"/>
      <c r="E90" s="193"/>
      <c r="F90" s="147"/>
      <c r="G90" s="147"/>
      <c r="H90" s="147"/>
      <c r="I90" s="147"/>
      <c r="J90" s="147"/>
      <c r="K90" s="147"/>
      <c r="L90" s="71"/>
    </row>
    <row r="91" spans="1:12" x14ac:dyDescent="0.25">
      <c r="A91" s="85"/>
      <c r="B91" s="159"/>
      <c r="C91" s="96"/>
      <c r="D91" s="182"/>
      <c r="E91" s="193"/>
      <c r="F91" s="147"/>
      <c r="G91" s="147"/>
      <c r="H91" s="147"/>
      <c r="I91" s="147"/>
      <c r="J91" s="147"/>
      <c r="K91" s="147"/>
      <c r="L91" s="71"/>
    </row>
    <row r="92" spans="1:12" x14ac:dyDescent="0.25">
      <c r="A92" s="85"/>
      <c r="B92" s="159"/>
      <c r="C92" s="96"/>
      <c r="D92" s="182"/>
      <c r="E92" s="193"/>
      <c r="F92" s="147"/>
      <c r="G92" s="147"/>
      <c r="H92" s="147"/>
      <c r="I92" s="147"/>
      <c r="J92" s="147"/>
      <c r="K92" s="147"/>
      <c r="L92" s="71"/>
    </row>
    <row r="93" spans="1:12" x14ac:dyDescent="0.25">
      <c r="A93" s="85"/>
      <c r="B93" s="159"/>
      <c r="C93" s="96"/>
      <c r="D93" s="182"/>
      <c r="E93" s="193"/>
      <c r="F93" s="147"/>
      <c r="G93" s="147"/>
      <c r="H93" s="147"/>
      <c r="I93" s="147"/>
      <c r="J93" s="147"/>
      <c r="K93" s="147"/>
      <c r="L93" s="71"/>
    </row>
    <row r="94" spans="1:12" x14ac:dyDescent="0.25">
      <c r="A94" s="85"/>
      <c r="B94" s="159"/>
      <c r="C94" s="96"/>
      <c r="D94" s="182"/>
      <c r="E94" s="193"/>
      <c r="F94" s="147"/>
      <c r="G94" s="147"/>
      <c r="H94" s="147"/>
      <c r="I94" s="147"/>
      <c r="J94" s="147"/>
      <c r="K94" s="147"/>
      <c r="L94" s="71"/>
    </row>
    <row r="95" spans="1:12" x14ac:dyDescent="0.25">
      <c r="A95" s="85"/>
      <c r="B95" s="159"/>
      <c r="C95" s="96"/>
      <c r="D95" s="182"/>
      <c r="E95" s="193"/>
      <c r="F95" s="147"/>
      <c r="G95" s="147"/>
      <c r="H95" s="147"/>
      <c r="I95" s="147"/>
      <c r="J95" s="147"/>
      <c r="K95" s="147"/>
      <c r="L95" s="71"/>
    </row>
    <row r="96" spans="1:12" x14ac:dyDescent="0.25">
      <c r="A96" s="85"/>
      <c r="B96" s="159"/>
      <c r="C96" s="96"/>
      <c r="D96" s="182"/>
      <c r="E96" s="193"/>
      <c r="F96" s="147"/>
      <c r="G96" s="147"/>
      <c r="H96" s="147"/>
      <c r="I96" s="147"/>
      <c r="J96" s="147"/>
      <c r="K96" s="147"/>
      <c r="L96" s="71"/>
    </row>
    <row r="97" spans="1:12" x14ac:dyDescent="0.25">
      <c r="A97" s="85"/>
      <c r="B97" s="159"/>
      <c r="C97" s="96"/>
      <c r="D97" s="182"/>
      <c r="E97" s="193"/>
      <c r="F97" s="147"/>
      <c r="G97" s="147"/>
      <c r="H97" s="147"/>
      <c r="I97" s="147"/>
      <c r="J97" s="147"/>
      <c r="K97" s="147"/>
      <c r="L97" s="71"/>
    </row>
    <row r="98" spans="1:12" x14ac:dyDescent="0.25">
      <c r="A98" s="85"/>
      <c r="B98" s="159"/>
      <c r="C98" s="96"/>
      <c r="D98" s="182"/>
      <c r="E98" s="193"/>
      <c r="F98" s="147"/>
      <c r="G98" s="147"/>
      <c r="H98" s="147"/>
      <c r="I98" s="147"/>
      <c r="J98" s="147"/>
      <c r="K98" s="147"/>
      <c r="L98" s="71"/>
    </row>
    <row r="99" spans="1:12" x14ac:dyDescent="0.25">
      <c r="A99" s="85"/>
      <c r="B99" s="159"/>
      <c r="C99" s="96"/>
      <c r="D99" s="182"/>
      <c r="E99" s="193"/>
      <c r="F99" s="147"/>
      <c r="G99" s="147"/>
      <c r="H99" s="147"/>
      <c r="I99" s="147"/>
      <c r="J99" s="147"/>
      <c r="K99" s="147"/>
      <c r="L99" s="71"/>
    </row>
    <row r="100" spans="1:12" x14ac:dyDescent="0.25">
      <c r="A100" s="85"/>
      <c r="B100" s="159"/>
      <c r="C100" s="96"/>
      <c r="D100" s="182"/>
      <c r="E100" s="193"/>
      <c r="F100" s="147"/>
      <c r="G100" s="147"/>
      <c r="H100" s="147"/>
      <c r="I100" s="147"/>
      <c r="J100" s="147"/>
      <c r="K100" s="147"/>
      <c r="L100" s="71"/>
    </row>
    <row r="101" spans="1:12" x14ac:dyDescent="0.25">
      <c r="A101" s="85"/>
      <c r="B101" s="159"/>
      <c r="C101" s="96"/>
      <c r="D101" s="182"/>
      <c r="E101" s="193"/>
      <c r="F101" s="147"/>
      <c r="G101" s="147"/>
      <c r="H101" s="147"/>
      <c r="I101" s="147"/>
      <c r="J101" s="147"/>
      <c r="K101" s="147"/>
      <c r="L101" s="71"/>
    </row>
    <row r="102" spans="1:12" x14ac:dyDescent="0.25">
      <c r="A102" s="85"/>
      <c r="B102" s="159"/>
      <c r="C102" s="96"/>
      <c r="D102" s="182"/>
      <c r="E102" s="193"/>
      <c r="F102" s="147"/>
      <c r="G102" s="147"/>
      <c r="H102" s="147"/>
      <c r="I102" s="147"/>
      <c r="J102" s="147"/>
      <c r="K102" s="147"/>
      <c r="L102" s="71"/>
    </row>
    <row r="103" spans="1:12" x14ac:dyDescent="0.25">
      <c r="A103" s="85"/>
      <c r="B103" s="159"/>
      <c r="C103" s="96"/>
      <c r="D103" s="182"/>
      <c r="E103" s="193"/>
      <c r="F103" s="147"/>
      <c r="G103" s="147"/>
      <c r="H103" s="147"/>
      <c r="I103" s="147"/>
      <c r="J103" s="147"/>
      <c r="K103" s="147"/>
      <c r="L103" s="71"/>
    </row>
    <row r="104" spans="1:12" x14ac:dyDescent="0.25">
      <c r="A104" s="85"/>
      <c r="B104" s="159"/>
      <c r="C104" s="96"/>
      <c r="D104" s="182"/>
      <c r="E104" s="193"/>
      <c r="F104" s="147"/>
      <c r="G104" s="147"/>
      <c r="H104" s="147"/>
      <c r="I104" s="147"/>
      <c r="J104" s="147"/>
      <c r="K104" s="147"/>
      <c r="L104" s="71"/>
    </row>
    <row r="105" spans="1:12" x14ac:dyDescent="0.25">
      <c r="A105" s="85"/>
      <c r="B105" s="159"/>
      <c r="C105" s="96"/>
      <c r="D105" s="182"/>
      <c r="E105" s="193"/>
      <c r="F105" s="147"/>
      <c r="G105" s="147"/>
      <c r="H105" s="147"/>
      <c r="I105" s="147"/>
      <c r="J105" s="147"/>
      <c r="K105" s="147"/>
      <c r="L105" s="71"/>
    </row>
    <row r="106" spans="1:12" x14ac:dyDescent="0.25">
      <c r="A106" s="85"/>
      <c r="B106" s="159"/>
      <c r="C106" s="96"/>
      <c r="D106" s="182"/>
      <c r="E106" s="193"/>
      <c r="F106" s="147"/>
      <c r="G106" s="147"/>
      <c r="H106" s="147"/>
      <c r="I106" s="147"/>
      <c r="J106" s="147"/>
      <c r="K106" s="147"/>
      <c r="L106" s="71"/>
    </row>
    <row r="107" spans="1:12" x14ac:dyDescent="0.25">
      <c r="A107" s="85"/>
      <c r="B107" s="159"/>
      <c r="C107" s="96"/>
      <c r="D107" s="182"/>
      <c r="E107" s="193"/>
      <c r="F107" s="147"/>
      <c r="G107" s="147"/>
      <c r="H107" s="147"/>
      <c r="I107" s="147"/>
      <c r="J107" s="147"/>
      <c r="K107" s="147"/>
      <c r="L107" s="71"/>
    </row>
    <row r="108" spans="1:12" x14ac:dyDescent="0.25">
      <c r="A108" s="85"/>
      <c r="B108" s="159"/>
      <c r="C108" s="96"/>
      <c r="D108" s="182"/>
      <c r="E108" s="193"/>
      <c r="F108" s="147"/>
      <c r="G108" s="147"/>
      <c r="H108" s="147"/>
      <c r="I108" s="147"/>
      <c r="J108" s="147"/>
      <c r="K108" s="147"/>
      <c r="L108" s="71"/>
    </row>
    <row r="109" spans="1:12" x14ac:dyDescent="0.25">
      <c r="A109" s="85"/>
      <c r="B109" s="159"/>
      <c r="C109" s="96"/>
      <c r="D109" s="182"/>
      <c r="E109" s="193"/>
      <c r="F109" s="147"/>
      <c r="G109" s="147"/>
      <c r="H109" s="147"/>
      <c r="I109" s="147"/>
      <c r="J109" s="147"/>
      <c r="K109" s="147"/>
      <c r="L109" s="71"/>
    </row>
    <row r="110" spans="1:12" x14ac:dyDescent="0.25">
      <c r="A110" s="85"/>
      <c r="B110" s="159"/>
      <c r="C110" s="96"/>
      <c r="D110" s="182"/>
      <c r="E110" s="193"/>
      <c r="F110" s="147"/>
      <c r="G110" s="147"/>
      <c r="H110" s="147"/>
      <c r="I110" s="147"/>
      <c r="J110" s="147"/>
      <c r="K110" s="147"/>
      <c r="L110" s="71"/>
    </row>
    <row r="111" spans="1:12" x14ac:dyDescent="0.25">
      <c r="A111" s="85"/>
      <c r="B111" s="159"/>
      <c r="C111" s="96"/>
      <c r="D111" s="182"/>
      <c r="E111" s="193"/>
      <c r="F111" s="147"/>
      <c r="G111" s="147"/>
      <c r="H111" s="147"/>
      <c r="I111" s="147"/>
      <c r="J111" s="147"/>
      <c r="K111" s="147"/>
      <c r="L111" s="71"/>
    </row>
    <row r="112" spans="1:12" x14ac:dyDescent="0.25">
      <c r="A112" s="85"/>
      <c r="B112" s="159"/>
      <c r="C112" s="96"/>
      <c r="D112" s="182"/>
      <c r="E112" s="193"/>
      <c r="F112" s="147"/>
      <c r="G112" s="147"/>
      <c r="H112" s="147"/>
      <c r="I112" s="147"/>
      <c r="J112" s="147"/>
      <c r="K112" s="147"/>
      <c r="L112" s="71"/>
    </row>
    <row r="113" spans="1:12" x14ac:dyDescent="0.25">
      <c r="A113" s="85"/>
      <c r="B113" s="159"/>
      <c r="C113" s="96"/>
      <c r="D113" s="182"/>
      <c r="E113" s="193"/>
      <c r="F113" s="147"/>
      <c r="G113" s="147"/>
      <c r="H113" s="147"/>
      <c r="I113" s="147"/>
      <c r="J113" s="147"/>
      <c r="K113" s="147"/>
      <c r="L113" s="71"/>
    </row>
    <row r="114" spans="1:12" x14ac:dyDescent="0.25">
      <c r="A114" s="85"/>
      <c r="B114" s="159"/>
      <c r="C114" s="96"/>
      <c r="D114" s="182"/>
      <c r="E114" s="193"/>
      <c r="F114" s="147"/>
      <c r="G114" s="147"/>
      <c r="H114" s="147"/>
      <c r="I114" s="147"/>
      <c r="J114" s="147"/>
      <c r="K114" s="147"/>
      <c r="L114" s="71"/>
    </row>
    <row r="115" spans="1:12" x14ac:dyDescent="0.25">
      <c r="A115" s="85"/>
      <c r="B115" s="159"/>
      <c r="C115" s="96"/>
      <c r="D115" s="182"/>
      <c r="E115" s="193"/>
      <c r="F115" s="147"/>
      <c r="G115" s="147"/>
      <c r="H115" s="147"/>
      <c r="I115" s="147"/>
      <c r="J115" s="147"/>
      <c r="K115" s="147"/>
      <c r="L115" s="71"/>
    </row>
    <row r="116" spans="1:12" x14ac:dyDescent="0.25">
      <c r="A116" s="85"/>
      <c r="B116" s="159"/>
      <c r="C116" s="96"/>
      <c r="D116" s="182"/>
      <c r="E116" s="193"/>
      <c r="F116" s="147"/>
      <c r="G116" s="147"/>
      <c r="H116" s="147"/>
      <c r="I116" s="147"/>
      <c r="J116" s="147"/>
      <c r="K116" s="147"/>
      <c r="L116" s="71"/>
    </row>
    <row r="117" spans="1:12" x14ac:dyDescent="0.25">
      <c r="A117" s="85"/>
      <c r="B117" s="159"/>
      <c r="C117" s="96"/>
      <c r="D117" s="182"/>
      <c r="E117" s="193"/>
      <c r="F117" s="147"/>
      <c r="G117" s="147"/>
      <c r="H117" s="147"/>
      <c r="I117" s="147"/>
      <c r="J117" s="147"/>
      <c r="K117" s="147"/>
      <c r="L117" s="71"/>
    </row>
    <row r="118" spans="1:12" x14ac:dyDescent="0.25">
      <c r="A118" s="85"/>
      <c r="B118" s="159"/>
      <c r="C118" s="96"/>
      <c r="D118" s="182"/>
      <c r="E118" s="193"/>
      <c r="F118" s="147"/>
      <c r="G118" s="147"/>
      <c r="H118" s="147"/>
      <c r="I118" s="147"/>
      <c r="J118" s="147"/>
      <c r="K118" s="147"/>
      <c r="L118" s="71"/>
    </row>
    <row r="119" spans="1:12" x14ac:dyDescent="0.25">
      <c r="A119" s="85"/>
      <c r="B119" s="159"/>
      <c r="C119" s="96"/>
      <c r="D119" s="182"/>
      <c r="E119" s="193"/>
      <c r="F119" s="147"/>
      <c r="G119" s="147"/>
      <c r="H119" s="147"/>
      <c r="I119" s="147"/>
      <c r="J119" s="147"/>
      <c r="K119" s="147"/>
      <c r="L119" s="71"/>
    </row>
    <row r="120" spans="1:12" x14ac:dyDescent="0.25">
      <c r="A120" s="85"/>
      <c r="B120" s="159"/>
      <c r="C120" s="96"/>
      <c r="D120" s="182"/>
      <c r="E120" s="193"/>
      <c r="F120" s="147"/>
      <c r="G120" s="147"/>
      <c r="H120" s="147"/>
      <c r="I120" s="147"/>
      <c r="J120" s="147"/>
      <c r="K120" s="147"/>
      <c r="L120" s="71"/>
    </row>
    <row r="121" spans="1:12" x14ac:dyDescent="0.25">
      <c r="A121" s="85"/>
      <c r="B121" s="159"/>
      <c r="C121" s="96"/>
      <c r="D121" s="182"/>
      <c r="E121" s="193"/>
      <c r="F121" s="147"/>
      <c r="G121" s="147"/>
      <c r="H121" s="147"/>
      <c r="I121" s="147"/>
      <c r="J121" s="147"/>
      <c r="K121" s="147"/>
      <c r="L121" s="71"/>
    </row>
    <row r="122" spans="1:12" x14ac:dyDescent="0.25">
      <c r="A122" s="85"/>
      <c r="B122" s="159"/>
      <c r="C122" s="96"/>
      <c r="D122" s="182"/>
      <c r="E122" s="193"/>
      <c r="F122" s="147"/>
      <c r="G122" s="147"/>
      <c r="H122" s="147"/>
      <c r="I122" s="147"/>
      <c r="J122" s="147"/>
      <c r="K122" s="147"/>
      <c r="L122" s="71"/>
    </row>
    <row r="123" spans="1:12" x14ac:dyDescent="0.25">
      <c r="A123" s="85"/>
      <c r="B123" s="159"/>
      <c r="C123" s="96"/>
      <c r="D123" s="182"/>
      <c r="E123" s="193"/>
      <c r="F123" s="147"/>
      <c r="G123" s="147"/>
      <c r="H123" s="147"/>
      <c r="I123" s="147"/>
      <c r="J123" s="147"/>
      <c r="K123" s="147"/>
      <c r="L123" s="71"/>
    </row>
    <row r="124" spans="1:12" x14ac:dyDescent="0.25">
      <c r="A124" s="85"/>
      <c r="B124" s="159"/>
      <c r="C124" s="96"/>
      <c r="D124" s="182"/>
      <c r="E124" s="193"/>
      <c r="F124" s="147"/>
      <c r="G124" s="147"/>
      <c r="H124" s="147"/>
      <c r="I124" s="147"/>
      <c r="J124" s="147"/>
      <c r="K124" s="147"/>
      <c r="L124" s="71"/>
    </row>
    <row r="125" spans="1:12" x14ac:dyDescent="0.25">
      <c r="A125" s="85"/>
      <c r="B125" s="159"/>
      <c r="C125" s="96"/>
      <c r="D125" s="182"/>
      <c r="E125" s="193"/>
      <c r="F125" s="147"/>
      <c r="G125" s="147"/>
      <c r="H125" s="147"/>
      <c r="I125" s="147"/>
      <c r="J125" s="147"/>
      <c r="K125" s="147"/>
      <c r="L125" s="71"/>
    </row>
    <row r="126" spans="1:12" x14ac:dyDescent="0.25">
      <c r="A126" s="85"/>
      <c r="B126" s="159"/>
      <c r="C126" s="96"/>
      <c r="D126" s="182"/>
      <c r="E126" s="193"/>
      <c r="F126" s="147"/>
      <c r="G126" s="147"/>
      <c r="H126" s="147"/>
      <c r="I126" s="147"/>
      <c r="J126" s="147"/>
      <c r="K126" s="147"/>
      <c r="L126" s="71"/>
    </row>
    <row r="127" spans="1:12" x14ac:dyDescent="0.25">
      <c r="A127" s="85"/>
      <c r="B127" s="159"/>
      <c r="C127" s="96"/>
      <c r="D127" s="182"/>
      <c r="E127" s="193"/>
      <c r="F127" s="147"/>
      <c r="G127" s="147"/>
      <c r="H127" s="147"/>
      <c r="I127" s="147"/>
      <c r="J127" s="147"/>
      <c r="K127" s="147"/>
      <c r="L127" s="71"/>
    </row>
    <row r="128" spans="1:12" x14ac:dyDescent="0.25">
      <c r="A128" s="85"/>
      <c r="B128" s="159"/>
      <c r="C128" s="96"/>
      <c r="D128" s="182"/>
      <c r="E128" s="193"/>
      <c r="F128" s="147"/>
      <c r="G128" s="147"/>
      <c r="H128" s="147"/>
      <c r="I128" s="147"/>
      <c r="J128" s="147"/>
      <c r="K128" s="147"/>
      <c r="L128" s="71"/>
    </row>
    <row r="129" spans="1:12" x14ac:dyDescent="0.25">
      <c r="A129" s="85"/>
      <c r="B129" s="159"/>
      <c r="C129" s="96"/>
      <c r="D129" s="182"/>
      <c r="E129" s="193"/>
      <c r="F129" s="147"/>
      <c r="G129" s="147"/>
      <c r="H129" s="147"/>
      <c r="I129" s="147"/>
      <c r="J129" s="147"/>
      <c r="K129" s="147"/>
      <c r="L129" s="71"/>
    </row>
    <row r="130" spans="1:12" x14ac:dyDescent="0.25">
      <c r="A130" s="85"/>
      <c r="B130" s="159"/>
      <c r="C130" s="96"/>
      <c r="D130" s="182"/>
      <c r="E130" s="193"/>
      <c r="F130" s="147"/>
      <c r="G130" s="147"/>
      <c r="H130" s="147"/>
      <c r="I130" s="147"/>
      <c r="J130" s="147"/>
      <c r="K130" s="147"/>
      <c r="L130" s="71"/>
    </row>
    <row r="131" spans="1:12" x14ac:dyDescent="0.25">
      <c r="A131" s="85"/>
      <c r="B131" s="159"/>
      <c r="C131" s="96"/>
      <c r="D131" s="182"/>
      <c r="E131" s="193"/>
      <c r="F131" s="147"/>
      <c r="G131" s="147"/>
      <c r="H131" s="147"/>
      <c r="I131" s="147"/>
      <c r="J131" s="147"/>
      <c r="K131" s="147"/>
      <c r="L131" s="71"/>
    </row>
    <row r="132" spans="1:12" x14ac:dyDescent="0.25">
      <c r="A132" s="85"/>
      <c r="B132" s="159"/>
      <c r="C132" s="96"/>
      <c r="D132" s="182"/>
      <c r="E132" s="193"/>
      <c r="F132" s="147"/>
      <c r="G132" s="147"/>
      <c r="H132" s="147"/>
      <c r="I132" s="147"/>
      <c r="J132" s="147"/>
      <c r="K132" s="147"/>
      <c r="L132" s="71"/>
    </row>
    <row r="133" spans="1:12" x14ac:dyDescent="0.25">
      <c r="A133" s="85"/>
      <c r="B133" s="159"/>
      <c r="C133" s="96"/>
      <c r="D133" s="182"/>
      <c r="E133" s="193"/>
      <c r="F133" s="147"/>
      <c r="G133" s="147"/>
      <c r="H133" s="147"/>
      <c r="I133" s="147"/>
      <c r="J133" s="147"/>
      <c r="K133" s="147"/>
      <c r="L133" s="71"/>
    </row>
    <row r="134" spans="1:12" x14ac:dyDescent="0.25">
      <c r="A134" s="85"/>
      <c r="B134" s="159"/>
      <c r="C134" s="96"/>
      <c r="D134" s="182"/>
      <c r="E134" s="193"/>
      <c r="F134" s="147"/>
      <c r="G134" s="147"/>
      <c r="H134" s="147"/>
      <c r="I134" s="147"/>
      <c r="J134" s="147"/>
      <c r="K134" s="147"/>
      <c r="L134" s="71"/>
    </row>
    <row r="135" spans="1:12" x14ac:dyDescent="0.25">
      <c r="A135" s="85"/>
      <c r="B135" s="159"/>
      <c r="C135" s="96"/>
      <c r="D135" s="182"/>
      <c r="E135" s="193"/>
      <c r="F135" s="147"/>
      <c r="G135" s="147"/>
      <c r="H135" s="147"/>
      <c r="I135" s="147"/>
      <c r="J135" s="147"/>
      <c r="K135" s="147"/>
      <c r="L135" s="71"/>
    </row>
    <row r="136" spans="1:12" x14ac:dyDescent="0.25">
      <c r="A136" s="85"/>
      <c r="B136" s="159"/>
      <c r="C136" s="96"/>
      <c r="D136" s="182"/>
      <c r="E136" s="193"/>
      <c r="F136" s="147"/>
      <c r="G136" s="147"/>
      <c r="H136" s="147"/>
      <c r="I136" s="147"/>
      <c r="J136" s="147"/>
      <c r="K136" s="147"/>
      <c r="L136" s="71"/>
    </row>
    <row r="137" spans="1:12" x14ac:dyDescent="0.25">
      <c r="A137" s="85"/>
      <c r="B137" s="159"/>
      <c r="C137" s="96"/>
      <c r="D137" s="182"/>
      <c r="E137" s="193"/>
      <c r="F137" s="147"/>
      <c r="G137" s="147"/>
      <c r="H137" s="147"/>
      <c r="I137" s="147"/>
      <c r="J137" s="147"/>
      <c r="K137" s="147"/>
      <c r="L137" s="71"/>
    </row>
    <row r="138" spans="1:12" x14ac:dyDescent="0.25">
      <c r="A138" s="85"/>
      <c r="B138" s="159"/>
      <c r="C138" s="96"/>
      <c r="D138" s="182"/>
      <c r="E138" s="193"/>
      <c r="F138" s="147"/>
      <c r="G138" s="147"/>
      <c r="H138" s="147"/>
      <c r="I138" s="147"/>
      <c r="J138" s="147"/>
      <c r="K138" s="147"/>
      <c r="L138" s="71"/>
    </row>
    <row r="139" spans="1:12" x14ac:dyDescent="0.25">
      <c r="A139" s="85"/>
      <c r="B139" s="159"/>
      <c r="C139" s="96"/>
      <c r="D139" s="182"/>
      <c r="E139" s="193"/>
      <c r="F139" s="147"/>
      <c r="G139" s="147"/>
      <c r="H139" s="147"/>
      <c r="I139" s="147"/>
      <c r="J139" s="147"/>
      <c r="K139" s="147"/>
      <c r="L139" s="71"/>
    </row>
    <row r="140" spans="1:12" x14ac:dyDescent="0.25">
      <c r="A140" s="85"/>
      <c r="B140" s="159"/>
      <c r="C140" s="96"/>
      <c r="D140" s="182"/>
      <c r="E140" s="193"/>
      <c r="F140" s="147"/>
      <c r="G140" s="147"/>
      <c r="H140" s="147"/>
      <c r="I140" s="147"/>
      <c r="J140" s="147"/>
      <c r="K140" s="147"/>
      <c r="L140" s="71"/>
    </row>
    <row r="141" spans="1:12" x14ac:dyDescent="0.25">
      <c r="A141" s="85"/>
      <c r="B141" s="159"/>
      <c r="C141" s="96"/>
      <c r="D141" s="182"/>
      <c r="E141" s="193"/>
      <c r="F141" s="147"/>
      <c r="G141" s="147"/>
      <c r="H141" s="147"/>
      <c r="I141" s="147"/>
      <c r="J141" s="147"/>
      <c r="K141" s="147"/>
      <c r="L141" s="71"/>
    </row>
    <row r="142" spans="1:12" x14ac:dyDescent="0.25">
      <c r="A142" s="85"/>
      <c r="B142" s="159"/>
      <c r="C142" s="96"/>
      <c r="D142" s="182"/>
      <c r="E142" s="193"/>
      <c r="F142" s="147"/>
      <c r="G142" s="147"/>
      <c r="H142" s="147"/>
      <c r="I142" s="147"/>
      <c r="J142" s="147"/>
      <c r="K142" s="147"/>
      <c r="L142" s="71"/>
    </row>
    <row r="143" spans="1:12" x14ac:dyDescent="0.25">
      <c r="A143" s="85"/>
      <c r="B143" s="159"/>
      <c r="C143" s="96"/>
      <c r="D143" s="182"/>
      <c r="E143" s="193"/>
      <c r="F143" s="147"/>
      <c r="G143" s="147"/>
      <c r="H143" s="147"/>
      <c r="I143" s="147"/>
      <c r="J143" s="147"/>
      <c r="K143" s="147"/>
      <c r="L143" s="71"/>
    </row>
    <row r="144" spans="1:12" x14ac:dyDescent="0.25">
      <c r="A144" s="85"/>
      <c r="B144" s="159"/>
      <c r="C144" s="96"/>
      <c r="D144" s="182"/>
      <c r="E144" s="193"/>
      <c r="F144" s="147"/>
      <c r="G144" s="147"/>
      <c r="H144" s="147"/>
      <c r="I144" s="147"/>
      <c r="J144" s="147"/>
      <c r="K144" s="147"/>
      <c r="L144" s="71"/>
    </row>
    <row r="145" spans="1:12" x14ac:dyDescent="0.25">
      <c r="A145" s="85"/>
      <c r="B145" s="159"/>
      <c r="C145" s="96"/>
      <c r="D145" s="182"/>
      <c r="E145" s="193"/>
      <c r="F145" s="147"/>
      <c r="G145" s="147"/>
      <c r="H145" s="147"/>
      <c r="I145" s="147"/>
      <c r="J145" s="147"/>
      <c r="K145" s="147"/>
      <c r="L145" s="71"/>
    </row>
    <row r="146" spans="1:12" x14ac:dyDescent="0.25">
      <c r="A146" s="85"/>
      <c r="B146" s="159"/>
      <c r="C146" s="96"/>
      <c r="D146" s="182"/>
      <c r="E146" s="193"/>
      <c r="F146" s="147"/>
      <c r="G146" s="147"/>
      <c r="H146" s="147"/>
      <c r="I146" s="147"/>
      <c r="J146" s="147"/>
      <c r="K146" s="147"/>
      <c r="L146" s="71"/>
    </row>
    <row r="147" spans="1:12" x14ac:dyDescent="0.25">
      <c r="A147" s="85"/>
      <c r="B147" s="159"/>
      <c r="C147" s="96"/>
      <c r="D147" s="182"/>
      <c r="E147" s="193"/>
      <c r="F147" s="147"/>
      <c r="G147" s="147"/>
      <c r="H147" s="147"/>
      <c r="I147" s="147"/>
      <c r="J147" s="147"/>
      <c r="K147" s="147"/>
      <c r="L147" s="71"/>
    </row>
    <row r="148" spans="1:12" x14ac:dyDescent="0.25">
      <c r="A148" s="85"/>
      <c r="B148" s="159"/>
      <c r="C148" s="96"/>
      <c r="D148" s="182"/>
      <c r="E148" s="193"/>
      <c r="F148" s="147"/>
      <c r="G148" s="147"/>
      <c r="H148" s="147"/>
      <c r="I148" s="147"/>
      <c r="J148" s="147"/>
      <c r="K148" s="147"/>
      <c r="L148" s="71"/>
    </row>
    <row r="149" spans="1:12" x14ac:dyDescent="0.25">
      <c r="A149" s="85"/>
      <c r="B149" s="159"/>
      <c r="C149" s="96"/>
      <c r="D149" s="182"/>
      <c r="E149" s="193"/>
      <c r="F149" s="147"/>
      <c r="G149" s="147"/>
      <c r="H149" s="147"/>
      <c r="I149" s="147"/>
      <c r="J149" s="147"/>
      <c r="K149" s="147"/>
      <c r="L149" s="71"/>
    </row>
    <row r="150" spans="1:12" x14ac:dyDescent="0.25">
      <c r="A150" s="85"/>
      <c r="B150" s="159"/>
      <c r="C150" s="96"/>
      <c r="D150" s="182"/>
      <c r="E150" s="193"/>
      <c r="F150" s="147"/>
      <c r="G150" s="147"/>
      <c r="H150" s="147"/>
      <c r="I150" s="147"/>
      <c r="J150" s="147"/>
      <c r="K150" s="147"/>
      <c r="L150" s="71"/>
    </row>
    <row r="151" spans="1:12" x14ac:dyDescent="0.25">
      <c r="A151" s="85"/>
      <c r="B151" s="159"/>
      <c r="C151" s="96"/>
      <c r="D151" s="182"/>
      <c r="E151" s="193"/>
      <c r="F151" s="147"/>
      <c r="G151" s="147"/>
      <c r="H151" s="147"/>
      <c r="I151" s="147"/>
      <c r="J151" s="147"/>
      <c r="K151" s="147"/>
      <c r="L151" s="71"/>
    </row>
    <row r="152" spans="1:12" x14ac:dyDescent="0.25">
      <c r="A152" s="85"/>
      <c r="B152" s="159"/>
      <c r="C152" s="96"/>
      <c r="D152" s="182"/>
      <c r="E152" s="193"/>
      <c r="F152" s="147"/>
      <c r="G152" s="147"/>
      <c r="H152" s="147"/>
      <c r="I152" s="147"/>
      <c r="J152" s="147"/>
      <c r="K152" s="147"/>
      <c r="L152" s="71"/>
    </row>
    <row r="153" spans="1:12" x14ac:dyDescent="0.25">
      <c r="A153" s="85"/>
      <c r="B153" s="159"/>
      <c r="C153" s="96"/>
      <c r="D153" s="182"/>
      <c r="E153" s="193"/>
      <c r="F153" s="147"/>
      <c r="G153" s="147"/>
      <c r="H153" s="147"/>
      <c r="I153" s="147"/>
      <c r="J153" s="147"/>
      <c r="K153" s="147"/>
      <c r="L153" s="71"/>
    </row>
    <row r="154" spans="1:12" x14ac:dyDescent="0.25">
      <c r="A154" s="85"/>
      <c r="B154" s="159"/>
      <c r="C154" s="96"/>
      <c r="D154" s="182"/>
      <c r="E154" s="193"/>
      <c r="F154" s="147"/>
      <c r="G154" s="147"/>
      <c r="H154" s="147"/>
      <c r="I154" s="147"/>
      <c r="J154" s="147"/>
      <c r="K154" s="147"/>
      <c r="L154" s="71"/>
    </row>
    <row r="155" spans="1:12" x14ac:dyDescent="0.25">
      <c r="A155" s="85"/>
      <c r="B155" s="159"/>
      <c r="C155" s="96"/>
      <c r="D155" s="182"/>
      <c r="E155" s="193"/>
      <c r="F155" s="147"/>
      <c r="G155" s="147"/>
      <c r="H155" s="147"/>
      <c r="I155" s="147"/>
      <c r="J155" s="147"/>
      <c r="K155" s="147"/>
      <c r="L155" s="71"/>
    </row>
    <row r="156" spans="1:12" x14ac:dyDescent="0.25">
      <c r="A156" s="85"/>
      <c r="B156" s="159"/>
      <c r="C156" s="96"/>
      <c r="D156" s="182"/>
      <c r="E156" s="193"/>
      <c r="F156" s="147"/>
      <c r="G156" s="147"/>
      <c r="H156" s="147"/>
      <c r="I156" s="147"/>
      <c r="J156" s="147"/>
      <c r="K156" s="147"/>
      <c r="L156" s="71"/>
    </row>
    <row r="157" spans="1:12" x14ac:dyDescent="0.25">
      <c r="A157" s="85"/>
      <c r="B157" s="159"/>
      <c r="C157" s="96"/>
      <c r="D157" s="182"/>
      <c r="E157" s="193"/>
      <c r="F157" s="147"/>
      <c r="G157" s="147"/>
      <c r="H157" s="147"/>
      <c r="I157" s="147"/>
      <c r="J157" s="147"/>
      <c r="K157" s="147"/>
      <c r="L157" s="71"/>
    </row>
    <row r="158" spans="1:12" x14ac:dyDescent="0.25">
      <c r="A158" s="85"/>
      <c r="B158" s="159"/>
      <c r="C158" s="96"/>
      <c r="D158" s="182"/>
      <c r="E158" s="193"/>
      <c r="F158" s="147"/>
      <c r="G158" s="147"/>
      <c r="H158" s="147"/>
      <c r="I158" s="147"/>
      <c r="J158" s="147"/>
      <c r="K158" s="147"/>
      <c r="L158" s="71"/>
    </row>
    <row r="159" spans="1:12" x14ac:dyDescent="0.25">
      <c r="A159" s="85"/>
      <c r="B159" s="159"/>
      <c r="C159" s="96"/>
      <c r="D159" s="182"/>
      <c r="E159" s="193"/>
      <c r="F159" s="147"/>
      <c r="G159" s="147"/>
      <c r="H159" s="147"/>
      <c r="I159" s="147"/>
      <c r="J159" s="147"/>
      <c r="K159" s="147"/>
      <c r="L159" s="71"/>
    </row>
    <row r="160" spans="1:12" x14ac:dyDescent="0.25">
      <c r="A160" s="85"/>
      <c r="B160" s="159"/>
      <c r="C160" s="96"/>
      <c r="D160" s="182"/>
      <c r="E160" s="193"/>
      <c r="F160" s="147"/>
      <c r="G160" s="147"/>
      <c r="H160" s="147"/>
      <c r="I160" s="147"/>
      <c r="J160" s="147"/>
      <c r="K160" s="147"/>
      <c r="L160" s="71"/>
    </row>
    <row r="161" spans="1:12" x14ac:dyDescent="0.25">
      <c r="A161" s="85"/>
      <c r="B161" s="159"/>
      <c r="C161" s="96"/>
      <c r="D161" s="182"/>
      <c r="E161" s="193"/>
      <c r="F161" s="147"/>
      <c r="G161" s="147"/>
      <c r="H161" s="147"/>
      <c r="I161" s="147"/>
      <c r="J161" s="147"/>
      <c r="K161" s="147"/>
      <c r="L161" s="71"/>
    </row>
    <row r="162" spans="1:12" x14ac:dyDescent="0.25">
      <c r="A162" s="85"/>
      <c r="B162" s="159"/>
      <c r="C162" s="96"/>
      <c r="D162" s="182"/>
      <c r="E162" s="193"/>
      <c r="F162" s="147"/>
      <c r="G162" s="147"/>
      <c r="H162" s="147"/>
      <c r="I162" s="147"/>
      <c r="J162" s="147"/>
      <c r="K162" s="147"/>
      <c r="L162" s="71"/>
    </row>
    <row r="163" spans="1:12" x14ac:dyDescent="0.25">
      <c r="A163" s="85"/>
      <c r="B163" s="159"/>
      <c r="C163" s="96"/>
      <c r="D163" s="182"/>
      <c r="E163" s="193"/>
      <c r="F163" s="147"/>
      <c r="G163" s="147"/>
      <c r="H163" s="147"/>
      <c r="I163" s="147"/>
      <c r="J163" s="147"/>
      <c r="K163" s="147"/>
      <c r="L163" s="71"/>
    </row>
    <row r="164" spans="1:12" x14ac:dyDescent="0.25">
      <c r="A164" s="85"/>
      <c r="B164" s="159"/>
      <c r="C164" s="96"/>
      <c r="D164" s="182"/>
      <c r="E164" s="193"/>
      <c r="F164" s="147"/>
      <c r="G164" s="147"/>
      <c r="H164" s="147"/>
      <c r="I164" s="147"/>
      <c r="J164" s="147"/>
      <c r="K164" s="147"/>
      <c r="L164" s="71"/>
    </row>
    <row r="165" spans="1:12" x14ac:dyDescent="0.25">
      <c r="A165" s="85"/>
      <c r="B165" s="159"/>
      <c r="C165" s="96"/>
      <c r="D165" s="182"/>
      <c r="E165" s="193"/>
      <c r="F165" s="147"/>
      <c r="G165" s="147"/>
      <c r="H165" s="147"/>
      <c r="I165" s="147"/>
      <c r="J165" s="147"/>
      <c r="K165" s="147"/>
      <c r="L165" s="71"/>
    </row>
    <row r="166" spans="1:12" x14ac:dyDescent="0.25">
      <c r="A166" s="85"/>
      <c r="B166" s="159"/>
      <c r="C166" s="96"/>
      <c r="D166" s="182"/>
      <c r="E166" s="193"/>
      <c r="F166" s="147"/>
      <c r="G166" s="147"/>
      <c r="H166" s="147"/>
      <c r="I166" s="147"/>
      <c r="J166" s="147"/>
      <c r="K166" s="147"/>
      <c r="L166" s="71"/>
    </row>
    <row r="167" spans="1:12" x14ac:dyDescent="0.25">
      <c r="A167" s="85"/>
      <c r="B167" s="159"/>
      <c r="C167" s="96"/>
      <c r="D167" s="182"/>
      <c r="E167" s="193"/>
      <c r="F167" s="147"/>
      <c r="G167" s="147"/>
      <c r="H167" s="147"/>
      <c r="I167" s="147"/>
      <c r="J167" s="147"/>
      <c r="K167" s="147"/>
      <c r="L167" s="71"/>
    </row>
    <row r="168" spans="1:12" x14ac:dyDescent="0.25">
      <c r="A168" s="85"/>
      <c r="B168" s="159"/>
      <c r="C168" s="96"/>
      <c r="D168" s="182"/>
      <c r="E168" s="193"/>
      <c r="F168" s="147"/>
      <c r="G168" s="147"/>
      <c r="H168" s="147"/>
      <c r="I168" s="147"/>
      <c r="J168" s="147"/>
      <c r="K168" s="147"/>
      <c r="L168" s="71"/>
    </row>
    <row r="169" spans="1:12" x14ac:dyDescent="0.25">
      <c r="A169" s="85"/>
      <c r="B169" s="159"/>
      <c r="C169" s="96"/>
      <c r="D169" s="182"/>
      <c r="E169" s="193"/>
      <c r="F169" s="147"/>
      <c r="G169" s="147"/>
      <c r="H169" s="147"/>
      <c r="I169" s="147"/>
      <c r="J169" s="147"/>
      <c r="K169" s="147"/>
      <c r="L169" s="71"/>
    </row>
    <row r="170" spans="1:12" x14ac:dyDescent="0.25">
      <c r="A170" s="85"/>
      <c r="B170" s="159"/>
      <c r="C170" s="96"/>
      <c r="D170" s="182"/>
      <c r="E170" s="193"/>
      <c r="F170" s="147"/>
      <c r="G170" s="147"/>
      <c r="H170" s="147"/>
      <c r="I170" s="147"/>
      <c r="J170" s="147"/>
      <c r="K170" s="147"/>
      <c r="L170" s="71"/>
    </row>
    <row r="171" spans="1:12" x14ac:dyDescent="0.25">
      <c r="A171" s="85"/>
      <c r="B171" s="159"/>
      <c r="C171" s="96"/>
      <c r="D171" s="182"/>
      <c r="E171" s="193"/>
      <c r="F171" s="147"/>
      <c r="G171" s="147"/>
      <c r="H171" s="147"/>
      <c r="I171" s="147"/>
      <c r="J171" s="147"/>
      <c r="K171" s="147"/>
      <c r="L171" s="71"/>
    </row>
    <row r="172" spans="1:12" x14ac:dyDescent="0.25">
      <c r="A172" s="85"/>
      <c r="B172" s="159"/>
      <c r="C172" s="96"/>
      <c r="D172" s="182"/>
      <c r="E172" s="193"/>
      <c r="F172" s="147"/>
      <c r="G172" s="147"/>
      <c r="H172" s="147"/>
      <c r="I172" s="147"/>
      <c r="J172" s="147"/>
      <c r="K172" s="147"/>
      <c r="L172" s="71"/>
    </row>
    <row r="173" spans="1:12" x14ac:dyDescent="0.25">
      <c r="A173" s="85"/>
      <c r="B173" s="159"/>
      <c r="C173" s="96"/>
      <c r="D173" s="182"/>
      <c r="E173" s="193"/>
      <c r="F173" s="147"/>
      <c r="G173" s="147"/>
      <c r="H173" s="147"/>
      <c r="I173" s="147"/>
      <c r="J173" s="147"/>
      <c r="K173" s="147"/>
      <c r="L173" s="71"/>
    </row>
    <row r="174" spans="1:12" x14ac:dyDescent="0.25">
      <c r="A174" s="85"/>
      <c r="B174" s="159"/>
      <c r="C174" s="96"/>
      <c r="D174" s="182"/>
      <c r="E174" s="193"/>
      <c r="F174" s="147"/>
      <c r="G174" s="147"/>
      <c r="H174" s="147"/>
      <c r="I174" s="147"/>
      <c r="J174" s="147"/>
      <c r="K174" s="147"/>
      <c r="L174" s="71"/>
    </row>
    <row r="175" spans="1:12" x14ac:dyDescent="0.25">
      <c r="A175" s="85"/>
      <c r="B175" s="159"/>
      <c r="C175" s="96"/>
      <c r="D175" s="182"/>
      <c r="E175" s="193"/>
      <c r="F175" s="147"/>
      <c r="G175" s="147"/>
      <c r="H175" s="147"/>
      <c r="I175" s="147"/>
      <c r="J175" s="147"/>
      <c r="K175" s="147"/>
      <c r="L175" s="71"/>
    </row>
    <row r="176" spans="1:12" x14ac:dyDescent="0.25">
      <c r="A176" s="85"/>
      <c r="B176" s="159"/>
      <c r="C176" s="96"/>
      <c r="D176" s="182"/>
      <c r="E176" s="193"/>
      <c r="F176" s="147"/>
      <c r="G176" s="147"/>
      <c r="H176" s="147"/>
      <c r="I176" s="147"/>
      <c r="J176" s="147"/>
      <c r="K176" s="147"/>
      <c r="L176" s="71"/>
    </row>
    <row r="177" spans="1:12" x14ac:dyDescent="0.25">
      <c r="A177" s="85"/>
      <c r="B177" s="159"/>
      <c r="C177" s="96"/>
      <c r="D177" s="182"/>
      <c r="E177" s="193"/>
      <c r="F177" s="147"/>
      <c r="G177" s="147"/>
      <c r="H177" s="147"/>
      <c r="I177" s="147"/>
      <c r="J177" s="147"/>
      <c r="K177" s="147"/>
      <c r="L177" s="71"/>
    </row>
    <row r="178" spans="1:12" x14ac:dyDescent="0.25">
      <c r="A178" s="85"/>
      <c r="B178" s="159"/>
      <c r="C178" s="96"/>
      <c r="D178" s="182"/>
      <c r="E178" s="193"/>
      <c r="F178" s="147"/>
      <c r="G178" s="147"/>
      <c r="H178" s="147"/>
      <c r="I178" s="147"/>
      <c r="J178" s="147"/>
      <c r="K178" s="147"/>
      <c r="L178" s="71"/>
    </row>
    <row r="179" spans="1:12" x14ac:dyDescent="0.25">
      <c r="A179" s="85"/>
      <c r="B179" s="159"/>
      <c r="C179" s="96"/>
      <c r="D179" s="182"/>
      <c r="E179" s="193"/>
      <c r="F179" s="147"/>
      <c r="G179" s="147"/>
      <c r="H179" s="147"/>
      <c r="I179" s="147"/>
      <c r="J179" s="147"/>
      <c r="K179" s="147"/>
      <c r="L179" s="71"/>
    </row>
    <row r="180" spans="1:12" x14ac:dyDescent="0.25">
      <c r="A180" s="85"/>
      <c r="B180" s="159"/>
      <c r="C180" s="96"/>
      <c r="D180" s="182"/>
      <c r="E180" s="193"/>
      <c r="F180" s="147"/>
      <c r="G180" s="147"/>
      <c r="H180" s="147"/>
      <c r="I180" s="147"/>
      <c r="J180" s="147"/>
      <c r="K180" s="147"/>
      <c r="L180" s="71"/>
    </row>
    <row r="181" spans="1:12" x14ac:dyDescent="0.25">
      <c r="A181" s="85"/>
      <c r="B181" s="159"/>
      <c r="C181" s="96"/>
      <c r="D181" s="182"/>
      <c r="E181" s="193"/>
      <c r="F181" s="147"/>
      <c r="G181" s="147"/>
      <c r="H181" s="147"/>
      <c r="I181" s="147"/>
      <c r="J181" s="147"/>
      <c r="K181" s="147"/>
      <c r="L181" s="71"/>
    </row>
    <row r="182" spans="1:12" x14ac:dyDescent="0.25">
      <c r="A182" s="85"/>
      <c r="B182" s="159"/>
      <c r="C182" s="96"/>
      <c r="D182" s="182"/>
      <c r="E182" s="193"/>
      <c r="F182" s="147"/>
      <c r="G182" s="147"/>
      <c r="H182" s="147"/>
      <c r="I182" s="147"/>
      <c r="J182" s="147"/>
      <c r="K182" s="147"/>
      <c r="L182" s="71"/>
    </row>
    <row r="183" spans="1:12" x14ac:dyDescent="0.25">
      <c r="A183" s="85"/>
      <c r="B183" s="159"/>
      <c r="C183" s="96"/>
      <c r="D183" s="182"/>
      <c r="E183" s="193"/>
      <c r="F183" s="147"/>
      <c r="G183" s="147"/>
      <c r="H183" s="147"/>
      <c r="I183" s="147"/>
      <c r="J183" s="147"/>
      <c r="K183" s="147"/>
      <c r="L183" s="71"/>
    </row>
    <row r="184" spans="1:12" x14ac:dyDescent="0.25">
      <c r="A184" s="85"/>
      <c r="B184" s="159"/>
      <c r="C184" s="96"/>
      <c r="D184" s="182"/>
      <c r="E184" s="193"/>
      <c r="F184" s="147"/>
      <c r="G184" s="147"/>
      <c r="H184" s="147"/>
      <c r="I184" s="147"/>
      <c r="J184" s="147"/>
      <c r="K184" s="147"/>
      <c r="L184" s="71"/>
    </row>
    <row r="185" spans="1:12" x14ac:dyDescent="0.25">
      <c r="A185" s="85"/>
      <c r="B185" s="159"/>
      <c r="C185" s="96"/>
      <c r="D185" s="182"/>
      <c r="E185" s="193"/>
      <c r="F185" s="147"/>
      <c r="G185" s="147"/>
      <c r="H185" s="147"/>
      <c r="I185" s="147"/>
      <c r="J185" s="147"/>
      <c r="K185" s="147"/>
      <c r="L185" s="71"/>
    </row>
    <row r="186" spans="1:12" x14ac:dyDescent="0.25">
      <c r="A186" s="85"/>
      <c r="B186" s="159"/>
      <c r="C186" s="96"/>
      <c r="D186" s="182"/>
      <c r="E186" s="193"/>
      <c r="F186" s="147"/>
      <c r="G186" s="147"/>
      <c r="H186" s="147"/>
      <c r="I186" s="147"/>
      <c r="J186" s="147"/>
      <c r="K186" s="147"/>
      <c r="L186" s="71"/>
    </row>
    <row r="187" spans="1:12" x14ac:dyDescent="0.25">
      <c r="A187" s="85"/>
      <c r="B187" s="159"/>
      <c r="C187" s="96"/>
      <c r="D187" s="182"/>
      <c r="E187" s="193"/>
      <c r="F187" s="147"/>
      <c r="G187" s="147"/>
      <c r="H187" s="147"/>
      <c r="I187" s="147"/>
      <c r="J187" s="147"/>
      <c r="K187" s="147"/>
      <c r="L187" s="71"/>
    </row>
    <row r="188" spans="1:12" x14ac:dyDescent="0.25">
      <c r="A188" s="85"/>
      <c r="B188" s="159"/>
      <c r="C188" s="96"/>
      <c r="D188" s="182"/>
      <c r="E188" s="193"/>
      <c r="F188" s="147"/>
      <c r="G188" s="147"/>
      <c r="H188" s="147"/>
      <c r="I188" s="147"/>
      <c r="J188" s="147"/>
      <c r="K188" s="147"/>
      <c r="L188" s="71"/>
    </row>
    <row r="189" spans="1:12" x14ac:dyDescent="0.25">
      <c r="A189" s="85"/>
      <c r="B189" s="159"/>
      <c r="C189" s="96"/>
      <c r="D189" s="182"/>
      <c r="E189" s="193"/>
      <c r="F189" s="147"/>
      <c r="G189" s="147"/>
      <c r="H189" s="147"/>
      <c r="I189" s="147"/>
      <c r="J189" s="147"/>
      <c r="K189" s="147"/>
      <c r="L189" s="71"/>
    </row>
    <row r="190" spans="1:12" x14ac:dyDescent="0.25">
      <c r="A190" s="85"/>
      <c r="B190" s="159"/>
      <c r="C190" s="96"/>
      <c r="D190" s="182"/>
      <c r="E190" s="193"/>
      <c r="F190" s="147"/>
      <c r="G190" s="147"/>
      <c r="H190" s="147"/>
      <c r="I190" s="147"/>
      <c r="J190" s="147"/>
      <c r="K190" s="147"/>
      <c r="L190" s="71"/>
    </row>
    <row r="191" spans="1:12" x14ac:dyDescent="0.25">
      <c r="A191" s="85"/>
      <c r="B191" s="159"/>
      <c r="C191" s="96"/>
      <c r="D191" s="182"/>
      <c r="E191" s="193"/>
      <c r="F191" s="147"/>
      <c r="G191" s="147"/>
      <c r="H191" s="147"/>
      <c r="I191" s="147"/>
      <c r="J191" s="147"/>
      <c r="K191" s="147"/>
      <c r="L191" s="71"/>
    </row>
    <row r="192" spans="1:12" x14ac:dyDescent="0.25">
      <c r="A192" s="85"/>
      <c r="B192" s="159"/>
      <c r="C192" s="96"/>
      <c r="D192" s="182"/>
      <c r="E192" s="193"/>
      <c r="F192" s="147"/>
      <c r="G192" s="147"/>
      <c r="H192" s="147"/>
      <c r="I192" s="147"/>
      <c r="J192" s="147"/>
      <c r="K192" s="147"/>
      <c r="L192" s="71"/>
    </row>
    <row r="193" spans="1:12" x14ac:dyDescent="0.25">
      <c r="A193" s="85"/>
      <c r="B193" s="159"/>
      <c r="C193" s="96"/>
      <c r="D193" s="182"/>
      <c r="E193" s="193"/>
      <c r="F193" s="147"/>
      <c r="G193" s="147"/>
      <c r="H193" s="147"/>
      <c r="I193" s="147"/>
      <c r="J193" s="147"/>
      <c r="K193" s="147"/>
      <c r="L193" s="71"/>
    </row>
    <row r="194" spans="1:12" x14ac:dyDescent="0.25">
      <c r="A194" s="85"/>
      <c r="B194" s="159"/>
      <c r="C194" s="96"/>
      <c r="D194" s="182"/>
      <c r="E194" s="193"/>
      <c r="F194" s="147"/>
      <c r="G194" s="147"/>
      <c r="H194" s="147"/>
      <c r="I194" s="147"/>
      <c r="J194" s="147"/>
      <c r="K194" s="147"/>
      <c r="L194" s="71"/>
    </row>
    <row r="195" spans="1:12" x14ac:dyDescent="0.25">
      <c r="A195" s="85"/>
      <c r="B195" s="159"/>
      <c r="C195" s="96"/>
      <c r="D195" s="182"/>
      <c r="E195" s="193"/>
      <c r="F195" s="147"/>
      <c r="G195" s="147"/>
      <c r="H195" s="147"/>
      <c r="I195" s="147"/>
      <c r="J195" s="147"/>
      <c r="K195" s="147"/>
      <c r="L195" s="71"/>
    </row>
    <row r="196" spans="1:12" x14ac:dyDescent="0.25">
      <c r="A196" s="85"/>
      <c r="B196" s="159"/>
      <c r="C196" s="96"/>
      <c r="D196" s="182"/>
      <c r="E196" s="193"/>
      <c r="F196" s="147"/>
      <c r="G196" s="147"/>
      <c r="H196" s="147"/>
      <c r="I196" s="147"/>
      <c r="J196" s="147"/>
      <c r="K196" s="147"/>
      <c r="L196" s="71"/>
    </row>
    <row r="197" spans="1:12" ht="15.75" thickBot="1" x14ac:dyDescent="0.3">
      <c r="A197" s="87"/>
      <c r="B197" s="160"/>
      <c r="C197" s="91"/>
      <c r="D197" s="183"/>
      <c r="E197" s="194"/>
      <c r="F197" s="148"/>
      <c r="G197" s="148"/>
      <c r="H197" s="148"/>
      <c r="I197" s="148"/>
      <c r="J197" s="148"/>
      <c r="K197" s="148"/>
      <c r="L197" s="72"/>
    </row>
  </sheetData>
  <mergeCells count="4">
    <mergeCell ref="A1:C1"/>
    <mergeCell ref="A5:C5"/>
    <mergeCell ref="A11:L12"/>
    <mergeCell ref="A13:D13"/>
  </mergeCells>
  <dataValidations count="3">
    <dataValidation type="textLength" allowBlank="1" showInputMessage="1" showErrorMessage="1" errorTitle="Numeric values" error="Please use numeric values between 6 and 14 digits" sqref="D15:K197" xr:uid="{6AA655AF-1265-4FFE-BFC4-B12DB476548B}">
      <formula1>6</formula1>
      <formula2>14</formula2>
    </dataValidation>
    <dataValidation type="textLength" operator="lessThanOrEqual" allowBlank="1" showInputMessage="1" showErrorMessage="1" errorTitle="Text length" error="Please use a maximum of 40 characters" sqref="C15:C197" xr:uid="{FE2B7590-54D8-48A7-B3BA-21958A9E0BF0}">
      <formula1>40</formula1>
    </dataValidation>
    <dataValidation type="whole" allowBlank="1" showInputMessage="1" showErrorMessage="1" errorTitle="Numeric values" error="Please use numeric values with 6 to 11 digits" sqref="A15:B197" xr:uid="{509F4D4C-C0B9-4A06-847E-A06B5FB77671}">
      <formula1>100000</formula1>
      <formula2>99999999999</formula2>
    </dataValidation>
  </dataValidation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EDF51-DD2B-475C-87A2-CAB2431D8A9C}">
  <dimension ref="A2:A5"/>
  <sheetViews>
    <sheetView workbookViewId="0">
      <selection activeCell="A2" sqref="A2"/>
    </sheetView>
  </sheetViews>
  <sheetFormatPr defaultRowHeight="15" x14ac:dyDescent="0.25"/>
  <sheetData>
    <row r="2" spans="1:1" x14ac:dyDescent="0.25">
      <c r="A2" t="s">
        <v>72</v>
      </c>
    </row>
    <row r="3" spans="1:1" x14ac:dyDescent="0.25">
      <c r="A3" t="s">
        <v>498</v>
      </c>
    </row>
    <row r="4" spans="1:1" x14ac:dyDescent="0.25">
      <c r="A4" t="s">
        <v>499</v>
      </c>
    </row>
    <row r="5" spans="1:1" x14ac:dyDescent="0.25">
      <c r="A5" t="s">
        <v>73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2"/>
  <dimension ref="B1:N72"/>
  <sheetViews>
    <sheetView topLeftCell="A52" workbookViewId="0">
      <selection activeCell="F26" sqref="F26"/>
    </sheetView>
  </sheetViews>
  <sheetFormatPr defaultRowHeight="15" x14ac:dyDescent="0.25"/>
  <cols>
    <col min="2" max="2" width="20" bestFit="1" customWidth="1"/>
    <col min="3" max="3" width="29.85546875" bestFit="1" customWidth="1"/>
    <col min="4" max="4" width="39.28515625" bestFit="1" customWidth="1"/>
    <col min="5" max="5" width="34.5703125" bestFit="1" customWidth="1"/>
    <col min="6" max="6" width="37.5703125" bestFit="1" customWidth="1"/>
    <col min="7" max="7" width="65.5703125" bestFit="1" customWidth="1"/>
    <col min="23" max="23" width="8.28515625" customWidth="1"/>
  </cols>
  <sheetData>
    <row r="1" spans="2:14" x14ac:dyDescent="0.25">
      <c r="B1" t="s">
        <v>58</v>
      </c>
    </row>
    <row r="2" spans="2:14" x14ac:dyDescent="0.25">
      <c r="B2" t="str">
        <f>[1]Liste!A2</f>
        <v>101</v>
      </c>
      <c r="C2" t="str">
        <f>[1]Liste!C2</f>
        <v>101 Petfood</v>
      </c>
      <c r="E2" t="str">
        <f>VLOOKUP($C2,[1]Liste!$C:$H,5,FALSE)</f>
        <v>COM-CM106</v>
      </c>
      <c r="F2" t="str">
        <f>VLOOKUP($C2,[1]Liste!$C:$H,3,FALSE)</f>
        <v>masterdatagrocery@sallinggroup.com</v>
      </c>
      <c r="G2" t="str">
        <f>VLOOKUP($C2,[1]Liste!$C:$H,6,FALSE)</f>
        <v>VF-GROCERY@dscloud.onmicrosoft.com</v>
      </c>
      <c r="N2" t="s">
        <v>23</v>
      </c>
    </row>
    <row r="3" spans="2:14" x14ac:dyDescent="0.25">
      <c r="B3" t="str">
        <f>[1]Liste!A3</f>
        <v>102</v>
      </c>
      <c r="C3" t="str">
        <f>[1]Liste!C3</f>
        <v>102 Coffee &amp; Tea</v>
      </c>
      <c r="E3" t="str">
        <f>VLOOKUP($C3,[1]Liste!$C:$H,5,FALSE)</f>
        <v>COM-CM107</v>
      </c>
      <c r="F3" t="str">
        <f>VLOOKUP($C3,[1]Liste!$C:$H,3,FALSE)</f>
        <v>masterdatagrocery@sallinggroup.com</v>
      </c>
      <c r="G3" t="str">
        <f>VLOOKUP($C3,[1]Liste!$C:$H,6,FALSE)</f>
        <v>VF-GROCERY@dscloud.onmicrosoft.com</v>
      </c>
      <c r="N3" t="s">
        <v>23</v>
      </c>
    </row>
    <row r="4" spans="2:14" x14ac:dyDescent="0.25">
      <c r="B4" t="str">
        <f>[1]Liste!A4</f>
        <v>103</v>
      </c>
      <c r="C4" t="str">
        <f>[1]Liste!C4</f>
        <v>103 Groceries</v>
      </c>
      <c r="E4" t="str">
        <f>VLOOKUP($C4,[1]Liste!$C:$H,5,FALSE)</f>
        <v>COM-CM103</v>
      </c>
      <c r="F4" t="str">
        <f>VLOOKUP($C4,[1]Liste!$C:$H,3,FALSE)</f>
        <v>masterdatagrocery@sallinggroup.com</v>
      </c>
      <c r="G4" t="str">
        <f>VLOOKUP($C4,[1]Liste!$C:$H,6,FALSE)</f>
        <v>VF-GROCERY@dscloud.onmicrosoft.com</v>
      </c>
      <c r="N4" t="s">
        <v>23</v>
      </c>
    </row>
    <row r="5" spans="2:14" x14ac:dyDescent="0.25">
      <c r="B5" t="str">
        <f>[1]Liste!A5</f>
        <v>104</v>
      </c>
      <c r="C5" t="str">
        <f>[1]Liste!C5</f>
        <v>104 Confectionary</v>
      </c>
      <c r="E5" t="str">
        <f>VLOOKUP($C5,[1]Liste!$C:$H,5,FALSE)</f>
        <v>COM-CM104</v>
      </c>
      <c r="F5" t="str">
        <f>VLOOKUP($C5,[1]Liste!$C:$H,3,FALSE)</f>
        <v>masterdatagrocery@sallinggroup.com</v>
      </c>
      <c r="G5" t="str">
        <f>VLOOKUP($C5,[1]Liste!$C:$H,6,FALSE)</f>
        <v>VF-GROCERY@dscloud.onmicrosoft.com</v>
      </c>
      <c r="N5" t="s">
        <v>23</v>
      </c>
    </row>
    <row r="6" spans="2:14" x14ac:dyDescent="0.25">
      <c r="B6" t="str">
        <f>[1]Liste!A6</f>
        <v>105</v>
      </c>
      <c r="C6" t="str">
        <f>[1]Liste!C6</f>
        <v>105 Dry food</v>
      </c>
      <c r="E6" t="str">
        <f>VLOOKUP($C6,[1]Liste!$C:$H,5,FALSE)</f>
        <v>COM-CM105</v>
      </c>
      <c r="F6" t="str">
        <f>VLOOKUP($C6,[1]Liste!$C:$H,3,FALSE)</f>
        <v>masterdatagrocery@sallinggroup.com</v>
      </c>
      <c r="G6" t="str">
        <f>VLOOKUP($C6,[1]Liste!$C:$H,6,FALSE)</f>
        <v>VF-GROCERY@dscloud.onmicrosoft.com</v>
      </c>
      <c r="N6" t="s">
        <v>23</v>
      </c>
    </row>
    <row r="7" spans="2:14" x14ac:dyDescent="0.25">
      <c r="B7" t="str">
        <f>[1]Liste!A7</f>
        <v>106</v>
      </c>
      <c r="C7" t="str">
        <f>[1]Liste!C7</f>
        <v>106 Frozen</v>
      </c>
      <c r="E7" t="str">
        <f>VLOOKUP($C7,[1]Liste!$C:$H,5,FALSE)</f>
        <v>COM-CM106</v>
      </c>
      <c r="F7" t="str">
        <f>VLOOKUP($C7,[1]Liste!$C:$H,3,FALSE)</f>
        <v>masterdatagrocery@sallinggroup.com</v>
      </c>
      <c r="G7" t="str">
        <f>VLOOKUP($C7,[1]Liste!$C:$H,6,FALSE)</f>
        <v>VF-GROCERY@dscloud.onmicrosoft.com</v>
      </c>
      <c r="N7" t="s">
        <v>23</v>
      </c>
    </row>
    <row r="8" spans="2:14" x14ac:dyDescent="0.25">
      <c r="B8" t="str">
        <f>[1]Liste!A8</f>
        <v>107</v>
      </c>
      <c r="C8" t="str">
        <f>[1]Liste!C8</f>
        <v>107 Preserved</v>
      </c>
      <c r="E8" t="str">
        <f>VLOOKUP($C8,[1]Liste!$C:$H,5,FALSE)</f>
        <v>COM-CM107</v>
      </c>
      <c r="F8" t="str">
        <f>VLOOKUP($C8,[1]Liste!$C:$H,3,FALSE)</f>
        <v>masterdatagrocery@sallinggroup.com</v>
      </c>
      <c r="G8" t="str">
        <f>VLOOKUP($C8,[1]Liste!$C:$H,6,FALSE)</f>
        <v>VF-GROCERY@dscloud.onmicrosoft.com</v>
      </c>
      <c r="N8" t="s">
        <v>23</v>
      </c>
    </row>
    <row r="9" spans="2:14" x14ac:dyDescent="0.25">
      <c r="B9" t="str">
        <f>[1]Liste!A9</f>
        <v>108</v>
      </c>
      <c r="C9" t="str">
        <f>[1]Liste!C9</f>
        <v>108 Fruit &amp; Vegetables</v>
      </c>
      <c r="E9" t="str">
        <f>VLOOKUP($C9,[1]Liste!$C:$H,5,FALSE)</f>
        <v>COM-CM108</v>
      </c>
      <c r="F9" t="str">
        <f>VLOOKUP($C9,[1]Liste!$C:$H,3,FALSE)</f>
        <v>masterdatafv@sallinggroup.com</v>
      </c>
      <c r="G9" t="str">
        <f>VLOOKUP($C9,[1]Liste!$C:$H,6,FALSE)</f>
        <v>VF-FRESHFOOD@dscloud.onmicrosoft.com</v>
      </c>
      <c r="N9" t="s">
        <v>24</v>
      </c>
    </row>
    <row r="10" spans="2:14" x14ac:dyDescent="0.25">
      <c r="B10" t="str">
        <f>[1]Liste!A10</f>
        <v>110</v>
      </c>
      <c r="C10" t="str">
        <f>[1]Liste!C10</f>
        <v>110 Beer &amp; Water</v>
      </c>
      <c r="E10" t="str">
        <f>VLOOKUP($C10,[1]Liste!$C:$H,5,FALSE)</f>
        <v>COM-CM110</v>
      </c>
      <c r="F10" t="str">
        <f>VLOOKUP($C10,[1]Liste!$C:$H,3,FALSE)</f>
        <v>masterdatagrocery@sallinggroup.com</v>
      </c>
      <c r="G10" t="str">
        <f>VLOOKUP($C10,[1]Liste!$C:$H,6,FALSE)</f>
        <v>VF-GROCERY@dscloud.onmicrosoft.com</v>
      </c>
      <c r="N10" t="s">
        <v>23</v>
      </c>
    </row>
    <row r="11" spans="2:14" x14ac:dyDescent="0.25">
      <c r="B11" t="str">
        <f>[1]Liste!A11</f>
        <v>112</v>
      </c>
      <c r="C11" t="str">
        <f>[1]Liste!C11</f>
        <v>112 Wine</v>
      </c>
      <c r="E11" t="str">
        <f>VLOOKUP($C11,[1]Liste!$C:$H,5,FALSE)</f>
        <v>COM-CM112</v>
      </c>
      <c r="F11" t="str">
        <f>VLOOKUP($C11,[1]Liste!$C:$H,3,FALSE)</f>
        <v>masterdatagrocery@sallinggroup.com</v>
      </c>
      <c r="G11" t="str">
        <f>VLOOKUP($C11,[1]Liste!$C:$H,6,FALSE)</f>
        <v>VF-GROCERY@dscloud.onmicrosoft.com</v>
      </c>
      <c r="N11" t="s">
        <v>23</v>
      </c>
    </row>
    <row r="12" spans="2:14" x14ac:dyDescent="0.25">
      <c r="B12" t="str">
        <f>[1]Liste!A12</f>
        <v>113</v>
      </c>
      <c r="C12" t="str">
        <f>[1]Liste!C12</f>
        <v>113 Spirits</v>
      </c>
      <c r="E12" t="str">
        <f>VLOOKUP($C12,[1]Liste!$C:$H,5,FALSE)</f>
        <v>COM-CM112</v>
      </c>
      <c r="F12" t="str">
        <f>VLOOKUP($C12,[1]Liste!$C:$H,3,FALSE)</f>
        <v>masterdatagrocery@sallinggroup.com</v>
      </c>
      <c r="G12" t="str">
        <f>VLOOKUP($C12,[1]Liste!$C:$H,6,FALSE)</f>
        <v>VF-GROCERY@dscloud.onmicrosoft.com</v>
      </c>
      <c r="N12" t="s">
        <v>23</v>
      </c>
    </row>
    <row r="13" spans="2:14" x14ac:dyDescent="0.25">
      <c r="B13" t="str">
        <f>[1]Liste!A13</f>
        <v>114</v>
      </c>
      <c r="C13" t="str">
        <f>[1]Liste!C13</f>
        <v>114 Juice</v>
      </c>
      <c r="E13" t="str">
        <f>VLOOKUP($C13,[1]Liste!$C:$H,5,FALSE)</f>
        <v>COM-CM110</v>
      </c>
      <c r="F13" t="str">
        <f>VLOOKUP($C13,[1]Liste!$C:$H,3,FALSE)</f>
        <v>masterdatagrocery@sallinggroup.com</v>
      </c>
      <c r="G13" t="str">
        <f>VLOOKUP($C13,[1]Liste!$C:$H,6,FALSE)</f>
        <v>VF-GROCERY@dscloud.onmicrosoft.com</v>
      </c>
      <c r="N13" t="s">
        <v>23</v>
      </c>
    </row>
    <row r="14" spans="2:14" x14ac:dyDescent="0.25">
      <c r="B14" t="str">
        <f>[1]Liste!A14</f>
        <v>115</v>
      </c>
      <c r="C14" t="str">
        <f>[1]Liste!C14</f>
        <v>115 Dairy Eggs &amp; Fats</v>
      </c>
      <c r="E14" t="str">
        <f>VLOOKUP($C14,[1]Liste!$C:$H,5,FALSE)</f>
        <v>COM-CM115</v>
      </c>
      <c r="F14" t="str">
        <f>VLOOKUP($C14,[1]Liste!$C:$H,3,FALSE)</f>
        <v>masterdatafreshfood@sallinggroup.com</v>
      </c>
      <c r="G14" t="str">
        <f>VLOOKUP($C14,[1]Liste!$C:$H,6,FALSE)</f>
        <v>VF-FRESHFOOD@dscloud.onmicrosoft.com</v>
      </c>
      <c r="N14" t="s">
        <v>24</v>
      </c>
    </row>
    <row r="15" spans="2:14" x14ac:dyDescent="0.25">
      <c r="B15" t="str">
        <f>[1]Liste!A15</f>
        <v>116</v>
      </c>
      <c r="C15" t="str">
        <f>[1]Liste!C15</f>
        <v>116 Cheese</v>
      </c>
      <c r="E15" t="str">
        <f>VLOOKUP($C15,[1]Liste!$C:$H,5,FALSE)</f>
        <v>COM-CM116</v>
      </c>
      <c r="F15" t="str">
        <f>VLOOKUP($C15,[1]Liste!$C:$H,3,FALSE)</f>
        <v>masterdatafreshfood@sallinggroup.com</v>
      </c>
      <c r="G15" t="str">
        <f>VLOOKUP($C15,[1]Liste!$C:$H,6,FALSE)</f>
        <v>VF-FRESHFOOD@dscloud.onmicrosoft.com</v>
      </c>
      <c r="N15" t="s">
        <v>24</v>
      </c>
    </row>
    <row r="16" spans="2:14" x14ac:dyDescent="0.25">
      <c r="B16" t="str">
        <f>[1]Liste!A16</f>
        <v>117</v>
      </c>
      <c r="C16" t="str">
        <f>[1]Liste!C16</f>
        <v>117 Health</v>
      </c>
      <c r="E16" t="str">
        <f>VLOOKUP($C16,[1]Liste!$C:$H,5,FALSE)</f>
        <v>COM-CM117</v>
      </c>
      <c r="F16" t="str">
        <f>VLOOKUP($C16,[1]Liste!$C:$H,3,FALSE)</f>
        <v>masterdatagrocery@sallinggroup.com</v>
      </c>
      <c r="G16" t="str">
        <f>VLOOKUP($C16,[1]Liste!$C:$H,6,FALSE)</f>
        <v>VF-GROCERY@dscloud.onmicrosoft.com</v>
      </c>
      <c r="N16" t="s">
        <v>23</v>
      </c>
    </row>
    <row r="17" spans="2:14" x14ac:dyDescent="0.25">
      <c r="B17" t="str">
        <f>[1]Liste!A17</f>
        <v>118</v>
      </c>
      <c r="C17" t="str">
        <f>[1]Liste!C17</f>
        <v>118 Bread &amp; Cookies</v>
      </c>
      <c r="E17" t="str">
        <f>VLOOKUP($C17,[1]Liste!$C:$H,5,FALSE)</f>
        <v>COM-CM118</v>
      </c>
      <c r="F17" t="str">
        <f>VLOOKUP($C17,[1]Liste!$C:$H,3,FALSE)</f>
        <v>masterdatafreshfood@sallinggroup.com</v>
      </c>
      <c r="G17" t="str">
        <f>VLOOKUP($C17,[1]Liste!$C:$H,6,FALSE)</f>
        <v>VF-FRESHFOOD@dscloud.onmicrosoft.com</v>
      </c>
      <c r="N17" t="s">
        <v>24</v>
      </c>
    </row>
    <row r="18" spans="2:14" x14ac:dyDescent="0.25">
      <c r="B18" t="str">
        <f>[1]Liste!A18</f>
        <v>120</v>
      </c>
      <c r="C18" t="str">
        <f>[1]Liste!C18</f>
        <v>120 Fastfood &amp; Salad</v>
      </c>
      <c r="E18" t="str">
        <f>VLOOKUP($C18,[1]Liste!$C:$H,5,FALSE)</f>
        <v>COM-CM120</v>
      </c>
      <c r="F18" t="str">
        <f>VLOOKUP($C18,[1]Liste!$C:$H,3,FALSE)</f>
        <v>masterdatafreshfood@sallinggroup.com</v>
      </c>
      <c r="G18" t="str">
        <f>VLOOKUP($C18,[1]Liste!$C:$H,6,FALSE)</f>
        <v>VF-FRESHFOOD@dscloud.onmicrosoft.com</v>
      </c>
      <c r="N18" t="s">
        <v>24</v>
      </c>
    </row>
    <row r="19" spans="2:14" x14ac:dyDescent="0.25">
      <c r="B19" t="str">
        <f>[1]Liste!A19</f>
        <v>121</v>
      </c>
      <c r="C19" t="str">
        <f>[1]Liste!C19</f>
        <v>121 Sausages &amp; Bacon</v>
      </c>
      <c r="E19" t="str">
        <f>VLOOKUP($C19,[1]Liste!$C:$H,5,FALSE)</f>
        <v>COM-CM130</v>
      </c>
      <c r="F19" t="str">
        <f>VLOOKUP($C19,[1]Liste!$C:$H,3,FALSE)</f>
        <v>masterdatafreshfood@sallinggroup.com</v>
      </c>
      <c r="G19" t="str">
        <f>VLOOKUP($C19,[1]Liste!$C:$H,6,FALSE)</f>
        <v>VF-FRESHFOOD@dscloud.onmicrosoft.com</v>
      </c>
      <c r="N19" t="s">
        <v>24</v>
      </c>
    </row>
    <row r="20" spans="2:14" x14ac:dyDescent="0.25">
      <c r="B20" t="str">
        <f>[1]Liste!A20</f>
        <v>130</v>
      </c>
      <c r="C20" t="str">
        <f>[1]Liste!C20</f>
        <v>130 Cold meat</v>
      </c>
      <c r="E20" t="str">
        <f>VLOOKUP($C20,[1]Liste!$C:$H,5,FALSE)</f>
        <v>COM-CM130</v>
      </c>
      <c r="F20" t="str">
        <f>VLOOKUP($C20,[1]Liste!$C:$H,3,FALSE)</f>
        <v>masterdatafreshfood@sallinggroup.com</v>
      </c>
      <c r="G20" t="str">
        <f>VLOOKUP($C20,[1]Liste!$C:$H,6,FALSE)</f>
        <v>VF-FRESHFOOD@dscloud.onmicrosoft.com</v>
      </c>
      <c r="N20" t="s">
        <v>24</v>
      </c>
    </row>
    <row r="21" spans="2:14" x14ac:dyDescent="0.25">
      <c r="B21" t="str">
        <f>[1]Liste!A21</f>
        <v>140</v>
      </c>
      <c r="C21" t="str">
        <f>[1]Liste!C21</f>
        <v>140 Fish</v>
      </c>
      <c r="E21" t="str">
        <f>VLOOKUP($C21,[1]Liste!$C:$H,5,FALSE)</f>
        <v>COM-CM140</v>
      </c>
      <c r="F21" t="str">
        <f>VLOOKUP($C21,[1]Liste!$C:$H,3,FALSE)</f>
        <v>masterdatafreshfood@sallinggroup.com</v>
      </c>
      <c r="G21" t="str">
        <f>VLOOKUP($C21,[1]Liste!$C:$H,6,FALSE)</f>
        <v>VF-FRESHFOOD@dscloud.onmicrosoft.com</v>
      </c>
      <c r="N21" t="s">
        <v>24</v>
      </c>
    </row>
    <row r="22" spans="2:14" x14ac:dyDescent="0.25">
      <c r="B22" t="str">
        <f>[1]Liste!A22</f>
        <v>150</v>
      </c>
      <c r="C22" t="str">
        <f>[1]Liste!C22</f>
        <v>150 Deli</v>
      </c>
      <c r="E22" t="str">
        <f>VLOOKUP($C22,[1]Liste!$C:$H,5,FALSE)</f>
        <v>COM-CM150</v>
      </c>
      <c r="F22" t="str">
        <f>VLOOKUP($C22,[1]Liste!$C:$H,3,FALSE)</f>
        <v>masterdatafreshfood@sallinggroup.com</v>
      </c>
      <c r="G22" t="str">
        <f>VLOOKUP($C22,[1]Liste!$C:$H,6,FALSE)</f>
        <v>VF-FRESHFOOD@dscloud.onmicrosoft.com</v>
      </c>
      <c r="N22" t="s">
        <v>24</v>
      </c>
    </row>
    <row r="23" spans="2:14" x14ac:dyDescent="0.25">
      <c r="B23" t="str">
        <f>[1]Liste!A23</f>
        <v>210</v>
      </c>
      <c r="C23" t="str">
        <f>[1]Liste!C23</f>
        <v>210 Fresh meat</v>
      </c>
      <c r="E23" t="str">
        <f>VLOOKUP($C23,[1]Liste!$C:$H,5,FALSE)</f>
        <v>COM-CM210</v>
      </c>
      <c r="F23" t="str">
        <f>VLOOKUP($C23,[1]Liste!$C:$H,3,FALSE)</f>
        <v>masterdatafreshfood@sallinggroup.com</v>
      </c>
      <c r="G23" t="str">
        <f>VLOOKUP($C23,[1]Liste!$C:$H,6,FALSE)</f>
        <v>VF-FRESHFOOD@dscloud.onmicrosoft.com</v>
      </c>
      <c r="N23" t="s">
        <v>24</v>
      </c>
    </row>
    <row r="24" spans="2:14" x14ac:dyDescent="0.25">
      <c r="B24" t="str">
        <f>[1]Liste!A24</f>
        <v>220</v>
      </c>
      <c r="C24" t="str">
        <f>[1]Liste!C24</f>
        <v>220 Poultry</v>
      </c>
      <c r="E24" t="str">
        <f>VLOOKUP($C24,[1]Liste!$C:$H,5,FALSE)</f>
        <v>COM-CM210</v>
      </c>
      <c r="F24" t="str">
        <f>VLOOKUP($C24,[1]Liste!$C:$H,3,FALSE)</f>
        <v>masterdatafreshfood@sallinggroup.com</v>
      </c>
      <c r="G24" t="str">
        <f>VLOOKUP($C24,[1]Liste!$C:$H,6,FALSE)</f>
        <v>VF-FRESHFOOD@dscloud.onmicrosoft.com</v>
      </c>
      <c r="N24" t="s">
        <v>24</v>
      </c>
    </row>
    <row r="25" spans="2:14" x14ac:dyDescent="0.25">
      <c r="B25" t="str">
        <f>[1]Liste!A25</f>
        <v>230</v>
      </c>
      <c r="C25" t="str">
        <f>[1]Liste!C25</f>
        <v>230 Bakery</v>
      </c>
      <c r="E25" t="str">
        <f>VLOOKUP($C25,[1]Liste!$C:$H,5,FALSE)</f>
        <v>COM-CM230</v>
      </c>
      <c r="F25" t="str">
        <f>VLOOKUP($C25,[1]Liste!$C:$H,3,FALSE)</f>
        <v>masterdatafreshfood@sallinggroup.com</v>
      </c>
      <c r="G25" t="str">
        <f>VLOOKUP($C25,[1]Liste!$C:$H,6,FALSE)</f>
        <v>VF-FRESHFOOD@dscloud.onmicrosoft.com</v>
      </c>
      <c r="N25" t="s">
        <v>24</v>
      </c>
    </row>
    <row r="26" spans="2:14" x14ac:dyDescent="0.25">
      <c r="B26" t="str">
        <f>[1]Liste!A26</f>
        <v>240</v>
      </c>
      <c r="C26" t="str">
        <f>[1]Liste!C26</f>
        <v>240 Quickfood &amp; Bistro</v>
      </c>
      <c r="E26" t="str">
        <f>VLOOKUP($C26,[1]Liste!$C:$H,5,FALSE)</f>
        <v>COM-CM240</v>
      </c>
      <c r="F26" t="str">
        <f>VLOOKUP($C26,[1]Liste!$C:$H,3,FALSE)</f>
        <v>masterdatafreshfood@sallinggroup.com</v>
      </c>
      <c r="G26" t="str">
        <f>VLOOKUP($C26,[1]Liste!$C:$H,6,FALSE)</f>
        <v>VF-FRESHFOOD@dscloud.onmicrosoft.com</v>
      </c>
      <c r="N26" t="s">
        <v>78</v>
      </c>
    </row>
    <row r="27" spans="2:14" x14ac:dyDescent="0.25">
      <c r="B27" t="str">
        <f>[1]Liste!A27</f>
        <v>250</v>
      </c>
      <c r="C27" t="str">
        <f>[1]Liste!C27</f>
        <v>250 Home Delivery Above</v>
      </c>
      <c r="E27" t="str">
        <f>VLOOKUP($C27,[1]Liste!$C:$H,5,FALSE)</f>
        <v>COM-CMFO</v>
      </c>
      <c r="F27" t="str">
        <f>VLOOKUP($C27,[1]Liste!$C:$H,3,FALSE)</f>
        <v>masterdatagrocery@sallinggroup.com</v>
      </c>
      <c r="G27" t="str">
        <f>VLOOKUP($C27,[1]Liste!$C:$H,6,FALSE)</f>
        <v>fnr_inboundfoetexhd@sallinggroup.com</v>
      </c>
      <c r="N27" t="s">
        <v>23</v>
      </c>
    </row>
    <row r="28" spans="2:14" x14ac:dyDescent="0.25">
      <c r="B28" t="str">
        <f>[1]Liste!A28</f>
        <v>310</v>
      </c>
      <c r="C28" t="str">
        <f>[1]Liste!C28</f>
        <v>310 Candles &amp; Napkins</v>
      </c>
      <c r="E28" t="str">
        <f>VLOOKUP($C28,[1]Liste!$C:$H,5,FALSE)</f>
        <v>COM-CM310</v>
      </c>
      <c r="F28" t="str">
        <f>VLOOKUP($C28,[1]Liste!$C:$H,3,FALSE)</f>
        <v>masterdatanonfood@sallinggroup.com</v>
      </c>
      <c r="G28" t="str">
        <f>VLOOKUP($C28,[1]Liste!$C:$H,6,FALSE)</f>
        <v>goodsflowhome@sallinggroup.com</v>
      </c>
      <c r="N28" t="s">
        <v>23</v>
      </c>
    </row>
    <row r="29" spans="2:14" x14ac:dyDescent="0.25">
      <c r="B29" t="str">
        <f>[1]Liste!A29</f>
        <v>320</v>
      </c>
      <c r="C29" t="str">
        <f>[1]Liste!C29</f>
        <v>320 Papers Tobacco &amp; Betting</v>
      </c>
      <c r="E29" t="str">
        <f>VLOOKUP($C29,[1]Liste!$C:$H,5,FALSE)</f>
        <v>COM-CM117</v>
      </c>
      <c r="F29" t="str">
        <f>VLOOKUP($C29,[1]Liste!$C:$H,3,FALSE)</f>
        <v>masterdatagrocery@sallinggroup.com</v>
      </c>
      <c r="G29" t="str">
        <f>VLOOKUP($C29,[1]Liste!$C:$H,6,FALSE)</f>
        <v>VF-GROCERY@dscloud.onmicrosoft.com</v>
      </c>
      <c r="N29" t="s">
        <v>23</v>
      </c>
    </row>
    <row r="30" spans="2:14" x14ac:dyDescent="0.25">
      <c r="B30" t="str">
        <f>[1]Liste!A30</f>
        <v>330</v>
      </c>
      <c r="C30" t="str">
        <f>[1]Liste!C30</f>
        <v>330 Personal care</v>
      </c>
      <c r="E30" t="str">
        <f>VLOOKUP($C30,[1]Liste!$C:$H,5,FALSE)</f>
        <v>COM-CM330</v>
      </c>
      <c r="F30" t="str">
        <f>VLOOKUP($C30,[1]Liste!$C:$H,3,FALSE)</f>
        <v>masterdatagrocery@sallinggroup.com</v>
      </c>
      <c r="G30" t="str">
        <f>VLOOKUP($C30,[1]Liste!$C:$H,6,FALSE)</f>
        <v>VF-GROCERY@dscloud.onmicrosoft.com</v>
      </c>
      <c r="N30" t="s">
        <v>23</v>
      </c>
    </row>
    <row r="31" spans="2:14" x14ac:dyDescent="0.25">
      <c r="B31" t="str">
        <f>[1]Liste!A31</f>
        <v>331</v>
      </c>
      <c r="C31" t="str">
        <f>[1]Liste!C31</f>
        <v>331 Houshold &amp; Baby</v>
      </c>
      <c r="E31" t="str">
        <f>VLOOKUP($C31,[1]Liste!$C:$H,5,FALSE)</f>
        <v>COM-CM117</v>
      </c>
      <c r="F31" t="str">
        <f>VLOOKUP($C31,[1]Liste!$C:$H,3,FALSE)</f>
        <v>masterdatagrocery@sallinggroup.com</v>
      </c>
      <c r="G31" t="str">
        <f>VLOOKUP($C31,[1]Liste!$C:$H,6,FALSE)</f>
        <v>VF-GROCERY@dscloud.onmicrosoft.com</v>
      </c>
      <c r="N31" t="s">
        <v>23</v>
      </c>
    </row>
    <row r="32" spans="2:14" x14ac:dyDescent="0.25">
      <c r="B32" t="str">
        <f>[1]Liste!A32</f>
        <v>332</v>
      </c>
      <c r="C32" t="str">
        <f>[1]Liste!C32</f>
        <v>332 Hygiene Products</v>
      </c>
      <c r="E32" t="str">
        <f>VLOOKUP($C32,[1]Liste!$C:$H,5,FALSE)</f>
        <v>COM-CM117</v>
      </c>
      <c r="F32" t="str">
        <f>VLOOKUP($C32,[1]Liste!$C:$H,3,FALSE)</f>
        <v>masterdatagrocery@sallinggroup.com</v>
      </c>
      <c r="G32" t="str">
        <f>VLOOKUP($C32,[1]Liste!$C:$H,6,FALSE)</f>
        <v>VF-GROCERY@dscloud.onmicrosoft.com</v>
      </c>
      <c r="N32" t="s">
        <v>23</v>
      </c>
    </row>
    <row r="33" spans="2:14" x14ac:dyDescent="0.25">
      <c r="B33" t="str">
        <f>[1]Liste!A33</f>
        <v>340</v>
      </c>
      <c r="C33" t="str">
        <f>[1]Liste!C33</f>
        <v>340 Cleaning &amp; Detergent</v>
      </c>
      <c r="E33" t="str">
        <f>VLOOKUP($C33,[1]Liste!$C:$H,5,FALSE)</f>
        <v>COM-CM340</v>
      </c>
      <c r="F33" t="str">
        <f>VLOOKUP($C33,[1]Liste!$C:$H,3,FALSE)</f>
        <v>masterdatagrocery@sallinggroup.com</v>
      </c>
      <c r="G33" t="str">
        <f>VLOOKUP($C33,[1]Liste!$C:$H,6,FALSE)</f>
        <v>VF-GROCERY@dscloud.onmicrosoft.com</v>
      </c>
      <c r="N33" t="s">
        <v>78</v>
      </c>
    </row>
    <row r="34" spans="2:14" x14ac:dyDescent="0.25">
      <c r="B34" t="str">
        <f>[1]Liste!A34</f>
        <v>400</v>
      </c>
      <c r="C34" t="str">
        <f>[1]Liste!C34</f>
        <v>400 OTC</v>
      </c>
      <c r="E34" t="str">
        <f>VLOOKUP($C34,[1]Liste!$C:$H,5,FALSE)</f>
        <v>COM-CM117</v>
      </c>
      <c r="F34" t="str">
        <f>VLOOKUP($C34,[1]Liste!$C:$H,3,FALSE)</f>
        <v>masterdatagrocery@sallinggroup.com</v>
      </c>
      <c r="G34" t="str">
        <f>VLOOKUP($C34,[1]Liste!$C:$H,6,FALSE)</f>
        <v>VF-GROCERY@dscloud.onmicrosoft.com</v>
      </c>
      <c r="N34" t="s">
        <v>78</v>
      </c>
    </row>
    <row r="35" spans="2:14" x14ac:dyDescent="0.25">
      <c r="B35" t="str">
        <f>[1]Liste!A35</f>
        <v>410</v>
      </c>
      <c r="C35" t="str">
        <f>[1]Liste!C35</f>
        <v>410 NDK Home</v>
      </c>
      <c r="E35">
        <f>VLOOKUP($C35,[1]Liste!$C:$H,5,FALSE)</f>
        <v>0</v>
      </c>
      <c r="F35" t="str">
        <f>VLOOKUP($C35,[1]Liste!$C:$H,3,FALSE)</f>
        <v>masterdatanonfood@sallinggroup.com</v>
      </c>
      <c r="G35" t="str">
        <f>VLOOKUP($C35,[1]Liste!$C:$H,6,FALSE)</f>
        <v>SupplyChainGrocery-Netto@netto.dk</v>
      </c>
      <c r="N35" t="s">
        <v>78</v>
      </c>
    </row>
    <row r="36" spans="2:14" x14ac:dyDescent="0.25">
      <c r="B36" t="str">
        <f>[1]Liste!A36</f>
        <v>411</v>
      </c>
      <c r="C36" t="str">
        <f>[1]Liste!C36</f>
        <v>411 NDK Electronics</v>
      </c>
      <c r="E36">
        <f>VLOOKUP($C36,[1]Liste!$C:$H,5,FALSE)</f>
        <v>0</v>
      </c>
      <c r="F36" t="str">
        <f>VLOOKUP($C36,[1]Liste!$C:$H,3,FALSE)</f>
        <v>masterdatanonfood@sallinggroup.com</v>
      </c>
      <c r="G36" t="str">
        <f>VLOOKUP($C36,[1]Liste!$C:$H,6,FALSE)</f>
        <v>SupplyChainGrocery-Netto@netto.dk</v>
      </c>
      <c r="N36" t="s">
        <v>78</v>
      </c>
    </row>
    <row r="37" spans="2:14" x14ac:dyDescent="0.25">
      <c r="B37" t="str">
        <f>[1]Liste!A37</f>
        <v>412</v>
      </c>
      <c r="C37" t="str">
        <f>[1]Liste!C37</f>
        <v>412 NDK Outdoor&amp;Sports</v>
      </c>
      <c r="E37">
        <f>VLOOKUP($C37,[1]Liste!$C:$H,5,FALSE)</f>
        <v>0</v>
      </c>
      <c r="F37" t="str">
        <f>VLOOKUP($C37,[1]Liste!$C:$H,3,FALSE)</f>
        <v>masterdatanonfood@sallinggroup.com</v>
      </c>
      <c r="G37" t="str">
        <f>VLOOKUP($C37,[1]Liste!$C:$H,6,FALSE)</f>
        <v>SupplyChainGrocery-Netto@netto.dk</v>
      </c>
      <c r="N37" t="s">
        <v>78</v>
      </c>
    </row>
    <row r="38" spans="2:14" x14ac:dyDescent="0.25">
      <c r="B38" t="str">
        <f>[1]Liste!A38</f>
        <v>413</v>
      </c>
      <c r="C38" t="str">
        <f>[1]Liste!C38</f>
        <v>413 NDK Textiles</v>
      </c>
      <c r="E38">
        <f>VLOOKUP($C38,[1]Liste!$C:$H,5,FALSE)</f>
        <v>0</v>
      </c>
      <c r="F38" t="str">
        <f>VLOOKUP($C38,[1]Liste!$C:$H,3,FALSE)</f>
        <v>masterdatanonfood@sallinggroup.com</v>
      </c>
      <c r="G38" t="str">
        <f>VLOOKUP($C38,[1]Liste!$C:$H,6,FALSE)</f>
        <v>SupplyChainGrocery-Netto@netto.dk</v>
      </c>
      <c r="N38" t="s">
        <v>78</v>
      </c>
    </row>
    <row r="39" spans="2:14" x14ac:dyDescent="0.25">
      <c r="B39" t="str">
        <f>[1]Liste!A39</f>
        <v>414</v>
      </c>
      <c r="C39" t="str">
        <f>[1]Liste!C39</f>
        <v>414 NDK Candles&amp;Napkin</v>
      </c>
      <c r="E39">
        <f>VLOOKUP($C39,[1]Liste!$C:$H,5,FALSE)</f>
        <v>0</v>
      </c>
      <c r="F39" t="str">
        <f>VLOOKUP($C39,[1]Liste!$C:$H,3,FALSE)</f>
        <v>masterdatanonfood@sallinggroup.com</v>
      </c>
      <c r="G39" t="str">
        <f>VLOOKUP($C39,[1]Liste!$C:$H,6,FALSE)</f>
        <v>SupplyChainGrocery-Netto@netto.dk</v>
      </c>
      <c r="N39" t="s">
        <v>78</v>
      </c>
    </row>
    <row r="40" spans="2:14" x14ac:dyDescent="0.25">
      <c r="B40" t="str">
        <f>[1]Liste!A40</f>
        <v>500</v>
      </c>
      <c r="C40" t="str">
        <f>[1]Liste!C40</f>
        <v>500 Paint &amp; DIY</v>
      </c>
      <c r="E40" t="str">
        <f>VLOOKUP($C40,[1]Liste!$C:$H,5,FALSE)</f>
        <v>COM-CM600</v>
      </c>
      <c r="F40" t="str">
        <f>VLOOKUP($C40,[1]Liste!$C:$H,3,FALSE)</f>
        <v>masterdatanonfood@sallinggroup.com</v>
      </c>
      <c r="G40" t="str">
        <f>VLOOKUP($C40,[1]Liste!$C:$H,6,FALSE)</f>
        <v>goodsflowhousegarden@sallinggroup.com</v>
      </c>
      <c r="N40" t="s">
        <v>78</v>
      </c>
    </row>
    <row r="41" spans="2:14" x14ac:dyDescent="0.25">
      <c r="B41" t="str">
        <f>[1]Liste!A41</f>
        <v>510</v>
      </c>
      <c r="C41" t="str">
        <f>[1]Liste!C41</f>
        <v>510 Gardening Tools &amp; Outdoor DIY</v>
      </c>
      <c r="E41" t="str">
        <f>VLOOKUP($C41,[1]Liste!$C:$H,5,FALSE)</f>
        <v>COM-CM510</v>
      </c>
      <c r="F41" t="str">
        <f>VLOOKUP($C41,[1]Liste!$C:$H,3,FALSE)</f>
        <v>masterdatanonfood@sallinggroup.com</v>
      </c>
      <c r="G41" t="str">
        <f>VLOOKUP($C41,[1]Liste!$C:$H,6,FALSE)</f>
        <v>goodsflowhousegarden@sallinggroup.com</v>
      </c>
      <c r="N41" t="s">
        <v>78</v>
      </c>
    </row>
    <row r="42" spans="2:14" x14ac:dyDescent="0.25">
      <c r="B42" t="str">
        <f>[1]Liste!A42</f>
        <v>520</v>
      </c>
      <c r="C42" t="str">
        <f>[1]Liste!C42</f>
        <v>520 Outdoor Plants</v>
      </c>
      <c r="E42" t="str">
        <f>VLOOKUP($C42,[1]Liste!$C:$H,5,FALSE)</f>
        <v>COM-CM520</v>
      </c>
      <c r="F42" t="str">
        <f>VLOOKUP($C42,[1]Liste!$C:$H,3,FALSE)</f>
        <v>masterdatanonfood@sallinggroup.com</v>
      </c>
      <c r="G42" t="str">
        <f>VLOOKUP($C42,[1]Liste!$C:$H,6,FALSE)</f>
        <v>goodsflowhousegarden@sallinggroup.com</v>
      </c>
      <c r="N42" t="s">
        <v>78</v>
      </c>
    </row>
    <row r="43" spans="2:14" x14ac:dyDescent="0.25">
      <c r="B43" t="str">
        <f>[1]Liste!A43</f>
        <v>530</v>
      </c>
      <c r="C43" t="str">
        <f>[1]Liste!C43</f>
        <v>530 Indoor Flowers</v>
      </c>
      <c r="E43" t="str">
        <f>VLOOKUP($C43,[1]Liste!$C:$H,5,FALSE)</f>
        <v>COM-CM530</v>
      </c>
      <c r="F43" t="str">
        <f>VLOOKUP($C43,[1]Liste!$C:$H,3,FALSE)</f>
        <v>masterdatanonfood@sallinggroup.com</v>
      </c>
      <c r="G43" t="str">
        <f>VLOOKUP($C43,[1]Liste!$C:$H,6,FALSE)</f>
        <v>goodsflowhousegarden@sallinggroup.com</v>
      </c>
      <c r="N43" t="s">
        <v>78</v>
      </c>
    </row>
    <row r="44" spans="2:14" x14ac:dyDescent="0.25">
      <c r="B44" t="str">
        <f>[1]Liste!A44</f>
        <v>540</v>
      </c>
      <c r="C44" t="str">
        <f>[1]Liste!C44</f>
        <v>540 Furniture_Carpets</v>
      </c>
      <c r="E44" t="str">
        <f>VLOOKUP($C44,[1]Liste!$C:$H,5,FALSE)</f>
        <v>COM-CM570</v>
      </c>
      <c r="F44" t="str">
        <f>VLOOKUP($C44,[1]Liste!$C:$H,3,FALSE)</f>
        <v>masterdatanonfood@sallinggroup.com</v>
      </c>
      <c r="G44" t="str">
        <f>VLOOKUP($C44,[1]Liste!$C:$H,6,FALSE)</f>
        <v>goodsflowhousegarden@sallinggroup.com</v>
      </c>
      <c r="N44" t="s">
        <v>78</v>
      </c>
    </row>
    <row r="45" spans="2:14" x14ac:dyDescent="0.25">
      <c r="B45" t="str">
        <f>[1]Liste!A45</f>
        <v>550</v>
      </c>
      <c r="C45" t="str">
        <f>[1]Liste!C45</f>
        <v>550 Home Textiles</v>
      </c>
      <c r="E45" t="str">
        <f>VLOOKUP($C45,[1]Liste!$C:$H,5,FALSE)</f>
        <v>COM-CM570</v>
      </c>
      <c r="F45" t="str">
        <f>VLOOKUP($C45,[1]Liste!$C:$H,3,FALSE)</f>
        <v>masterdatanonfood@sallinggroup.com</v>
      </c>
      <c r="G45" t="str">
        <f>VLOOKUP($C45,[1]Liste!$C:$H,6,FALSE)</f>
        <v>goodsflowhome@sallinggroup.com</v>
      </c>
      <c r="N45" t="s">
        <v>78</v>
      </c>
    </row>
    <row r="46" spans="2:14" x14ac:dyDescent="0.25">
      <c r="B46" t="str">
        <f>[1]Liste!A46</f>
        <v>560</v>
      </c>
      <c r="C46" t="str">
        <f>[1]Liste!C46</f>
        <v>560 Household Hardware</v>
      </c>
      <c r="E46" t="str">
        <f>VLOOKUP($C46,[1]Liste!$C:$H,5,FALSE)</f>
        <v>COM-CM560</v>
      </c>
      <c r="F46" t="str">
        <f>VLOOKUP($C46,[1]Liste!$C:$H,3,FALSE)</f>
        <v>masterdatanonfood@sallinggroup.com</v>
      </c>
      <c r="G46" t="str">
        <f>VLOOKUP($C46,[1]Liste!$C:$H,6,FALSE)</f>
        <v>goodsflowhome@sallinggroup.com</v>
      </c>
      <c r="N46" t="s">
        <v>78</v>
      </c>
    </row>
    <row r="47" spans="2:14" x14ac:dyDescent="0.25">
      <c r="B47" t="str">
        <f>[1]Liste!A47</f>
        <v>570</v>
      </c>
      <c r="C47" t="str">
        <f>[1]Liste!C47</f>
        <v>570 Lighting</v>
      </c>
      <c r="E47" t="str">
        <f>VLOOKUP($C47,[1]Liste!$C:$H,5,FALSE)</f>
        <v>COM-CM570</v>
      </c>
      <c r="F47" t="str">
        <f>VLOOKUP($C47,[1]Liste!$C:$H,3,FALSE)</f>
        <v>masterdatanonfood@sallinggroup.com</v>
      </c>
      <c r="G47" t="str">
        <f>VLOOKUP($C47,[1]Liste!$C:$H,6,FALSE)</f>
        <v>goodsflowhome@sallinggroup.com</v>
      </c>
      <c r="N47" t="s">
        <v>78</v>
      </c>
    </row>
    <row r="48" spans="2:14" x14ac:dyDescent="0.25">
      <c r="B48" t="str">
        <f>[1]Liste!A48</f>
        <v>580</v>
      </c>
      <c r="C48" t="str">
        <f>[1]Liste!C48</f>
        <v>580 Travel</v>
      </c>
      <c r="E48" t="str">
        <f>VLOOKUP($C48,[1]Liste!$C:$H,5,FALSE)</f>
        <v>COM-CM600</v>
      </c>
      <c r="F48" t="str">
        <f>VLOOKUP($C48,[1]Liste!$C:$H,3,FALSE)</f>
        <v>masterdatanonfood@sallinggroup.com</v>
      </c>
      <c r="G48" t="str">
        <f>VLOOKUP($C48,[1]Liste!$C:$H,6,FALSE)</f>
        <v>goodsflowhousegarden@sallinggroup.com</v>
      </c>
      <c r="N48" t="s">
        <v>78</v>
      </c>
    </row>
    <row r="49" spans="2:14" x14ac:dyDescent="0.25">
      <c r="B49" t="str">
        <f>[1]Liste!A49</f>
        <v>600</v>
      </c>
      <c r="C49" t="str">
        <f>[1]Liste!C49</f>
        <v>600 Camping_Outdoor</v>
      </c>
      <c r="E49" t="str">
        <f>VLOOKUP($C49,[1]Liste!$C:$H,5,FALSE)</f>
        <v>COM-CM600</v>
      </c>
      <c r="F49" t="str">
        <f>VLOOKUP($C49,[1]Liste!$C:$H,3,FALSE)</f>
        <v>masterdatanonfood@sallinggroup.com</v>
      </c>
      <c r="G49" t="str">
        <f>VLOOKUP($C49,[1]Liste!$C:$H,6,FALSE)</f>
        <v>goodsflowhousegarden@sallinggroup.com</v>
      </c>
      <c r="N49" t="s">
        <v>78</v>
      </c>
    </row>
    <row r="50" spans="2:14" x14ac:dyDescent="0.25">
      <c r="B50" t="str">
        <f>[1]Liste!A50</f>
        <v>610</v>
      </c>
      <c r="C50" t="str">
        <f>[1]Liste!C50</f>
        <v>610 Bike_Fitness_Auto</v>
      </c>
      <c r="E50" t="str">
        <f>VLOOKUP($C50,[1]Liste!$C:$H,5,FALSE)</f>
        <v>COM-CM610</v>
      </c>
      <c r="F50" t="str">
        <f>VLOOKUP($C50,[1]Liste!$C:$H,3,FALSE)</f>
        <v>masterdatanonfood@sallinggroup.com</v>
      </c>
      <c r="G50" t="str">
        <f>VLOOKUP($C50,[1]Liste!$C:$H,6,FALSE)</f>
        <v>goodsflowhome@sallinggroup.com</v>
      </c>
      <c r="N50" t="s">
        <v>78</v>
      </c>
    </row>
    <row r="51" spans="2:14" x14ac:dyDescent="0.25">
      <c r="B51" t="str">
        <f>[1]Liste!A51</f>
        <v>620</v>
      </c>
      <c r="C51" t="str">
        <f>[1]Liste!C51</f>
        <v>620 Radio TV</v>
      </c>
      <c r="E51" t="str">
        <f>VLOOKUP($C51,[1]Liste!$C:$H,5,FALSE)</f>
        <v>COM-CM620</v>
      </c>
      <c r="F51" t="str">
        <f>VLOOKUP($C51,[1]Liste!$C:$H,3,FALSE)</f>
        <v>masterdatanonfood@sallinggroup.com</v>
      </c>
      <c r="G51" t="str">
        <f>VLOOKUP($C51,[1]Liste!$C:$H,6,FALSE)</f>
        <v>goodsflowelectronics@sallinggroup.com</v>
      </c>
      <c r="N51" t="s">
        <v>78</v>
      </c>
    </row>
    <row r="52" spans="2:14" x14ac:dyDescent="0.25">
      <c r="B52" t="str">
        <f>[1]Liste!A52</f>
        <v>630</v>
      </c>
      <c r="C52" t="str">
        <f>[1]Liste!C52</f>
        <v>630 Digital Media</v>
      </c>
      <c r="E52" t="str">
        <f>VLOOKUP($C52,[1]Liste!$C:$H,5,FALSE)</f>
        <v>COM-CM620</v>
      </c>
      <c r="F52" t="str">
        <f>VLOOKUP($C52,[1]Liste!$C:$H,3,FALSE)</f>
        <v>masterdatanonfood@sallinggroup.com</v>
      </c>
      <c r="G52" t="str">
        <f>VLOOKUP($C52,[1]Liste!$C:$H,6,FALSE)</f>
        <v>goodsflowelectronics@sallinggroup.com</v>
      </c>
      <c r="N52" t="s">
        <v>78</v>
      </c>
    </row>
    <row r="53" spans="2:14" x14ac:dyDescent="0.25">
      <c r="B53" t="str">
        <f>[1]Liste!A53</f>
        <v>640</v>
      </c>
      <c r="C53" t="str">
        <f>[1]Liste!C53</f>
        <v>640 Computer</v>
      </c>
      <c r="E53" t="str">
        <f>VLOOKUP($C53,[1]Liste!$C:$H,5,FALSE)</f>
        <v>COM-CM640</v>
      </c>
      <c r="F53" t="str">
        <f>VLOOKUP($C53,[1]Liste!$C:$H,3,FALSE)</f>
        <v>masterdatanonfood@sallinggroup.com</v>
      </c>
      <c r="G53" t="str">
        <f>VLOOKUP($C53,[1]Liste!$C:$H,6,FALSE)</f>
        <v>goodsflowelectronics@sallinggroup.com</v>
      </c>
      <c r="N53" t="s">
        <v>79</v>
      </c>
    </row>
    <row r="54" spans="2:14" x14ac:dyDescent="0.25">
      <c r="B54" t="str">
        <f>[1]Liste!A54</f>
        <v>650</v>
      </c>
      <c r="C54" t="str">
        <f>[1]Liste!C54</f>
        <v>650 Photo &amp; Comm.</v>
      </c>
      <c r="E54" t="str">
        <f>VLOOKUP($C54,[1]Liste!$C:$H,5,FALSE)</f>
        <v>COM-CM740</v>
      </c>
      <c r="F54" t="str">
        <f>VLOOKUP($C54,[1]Liste!$C:$H,3,FALSE)</f>
        <v>masterdatanonfood@sallinggroup.com</v>
      </c>
      <c r="G54" t="str">
        <f>VLOOKUP($C54,[1]Liste!$C:$H,6,FALSE)</f>
        <v>goodsflowelectronics@sallinggroup.com</v>
      </c>
      <c r="N54" t="s">
        <v>78</v>
      </c>
    </row>
    <row r="55" spans="2:14" x14ac:dyDescent="0.25">
      <c r="B55" t="str">
        <f>[1]Liste!A55</f>
        <v>660</v>
      </c>
      <c r="C55" t="str">
        <f>[1]Liste!C55</f>
        <v>660 Watches</v>
      </c>
      <c r="E55" t="str">
        <f>VLOOKUP($C55,[1]Liste!$C:$H,5,FALSE)</f>
        <v>COM-CM860</v>
      </c>
      <c r="F55" t="str">
        <f>VLOOKUP($C55,[1]Liste!$C:$H,3,FALSE)</f>
        <v>masterdatanonfood@sallinggroup.com</v>
      </c>
      <c r="G55" t="str">
        <f>VLOOKUP($C55,[1]Liste!$C:$H,6,FALSE)</f>
        <v>goodsflowelectronics@sallinggroup.com</v>
      </c>
      <c r="N55" t="s">
        <v>78</v>
      </c>
    </row>
    <row r="56" spans="2:14" x14ac:dyDescent="0.25">
      <c r="B56" t="str">
        <f>[1]Liste!A56</f>
        <v>670</v>
      </c>
      <c r="C56" t="str">
        <f>[1]Liste!C56</f>
        <v>670 Outdoor_Fishing</v>
      </c>
      <c r="E56" t="str">
        <f>VLOOKUP($C56,[1]Liste!$C:$H,5,FALSE)</f>
        <v>COM-CM610</v>
      </c>
      <c r="F56" t="str">
        <f>VLOOKUP($C56,[1]Liste!$C:$H,3,FALSE)</f>
        <v>masterdatanonfood@sallinggroup.com</v>
      </c>
      <c r="G56" t="str">
        <f>VLOOKUP($C56,[1]Liste!$C:$H,6,FALSE)</f>
        <v>goodsflowhome@sallinggroup.com</v>
      </c>
      <c r="N56" t="s">
        <v>78</v>
      </c>
    </row>
    <row r="57" spans="2:14" x14ac:dyDescent="0.25">
      <c r="B57" t="str">
        <f>[1]Liste!A57</f>
        <v>700</v>
      </c>
      <c r="C57" t="str">
        <f>[1]Liste!C57</f>
        <v>700 Toys</v>
      </c>
      <c r="E57" t="str">
        <f>VLOOKUP($C57,[1]Liste!$C:$H,5,FALSE)</f>
        <v>COM-CM700</v>
      </c>
      <c r="F57" t="str">
        <f>VLOOKUP($C57,[1]Liste!$C:$H,3,FALSE)</f>
        <v>masterdatanonfood@sallinggroup.com</v>
      </c>
      <c r="G57" t="str">
        <f>VLOOKUP($C57,[1]Liste!$C:$H,6,FALSE)</f>
        <v>goodsflowtoys@sallinggroup.com</v>
      </c>
      <c r="N57" t="s">
        <v>78</v>
      </c>
    </row>
    <row r="58" spans="2:14" x14ac:dyDescent="0.25">
      <c r="B58" t="str">
        <f>[1]Liste!A58</f>
        <v>710</v>
      </c>
      <c r="C58" t="str">
        <f>[1]Liste!C58</f>
        <v>710 Stationary</v>
      </c>
      <c r="E58" t="str">
        <f>VLOOKUP($C58,[1]Liste!$C:$H,5,FALSE)</f>
        <v>COM-CM610</v>
      </c>
      <c r="F58" t="str">
        <f>VLOOKUP($C58,[1]Liste!$C:$H,3,FALSE)</f>
        <v>masterdatanonfood@sallinggroup.com</v>
      </c>
      <c r="G58" t="str">
        <f>VLOOKUP($C58,[1]Liste!$C:$H,6,FALSE)</f>
        <v>goodsflowtoys@sallinggroup.com</v>
      </c>
      <c r="N58" t="s">
        <v>78</v>
      </c>
    </row>
    <row r="59" spans="2:14" x14ac:dyDescent="0.25">
      <c r="B59" t="str">
        <f>[1]Liste!A59</f>
        <v>720</v>
      </c>
      <c r="C59" t="str">
        <f>[1]Liste!C59</f>
        <v>720 Batteries</v>
      </c>
      <c r="E59" t="str">
        <f>VLOOKUP($C59,[1]Liste!$C:$H,5,FALSE)</f>
        <v>COM-CM620</v>
      </c>
      <c r="F59" t="str">
        <f>VLOOKUP($C59,[1]Liste!$C:$H,3,FALSE)</f>
        <v>masterdatanonfood@sallinggroup.com</v>
      </c>
      <c r="G59" t="str">
        <f>VLOOKUP($C59,[1]Liste!$C:$H,6,FALSE)</f>
        <v>goodsflowhome@sallinggroup.com</v>
      </c>
      <c r="N59" t="s">
        <v>78</v>
      </c>
    </row>
    <row r="60" spans="2:14" x14ac:dyDescent="0.25">
      <c r="B60" t="str">
        <f>[1]Liste!A60</f>
        <v>730</v>
      </c>
      <c r="C60" t="str">
        <f>[1]Liste!C60</f>
        <v>730 Books</v>
      </c>
      <c r="E60" t="str">
        <f>VLOOKUP($C60,[1]Liste!$C:$H,5,FALSE)</f>
        <v>COM-CM610</v>
      </c>
      <c r="F60" t="str">
        <f>VLOOKUP($C60,[1]Liste!$C:$H,3,FALSE)</f>
        <v>masterdatanonfood@sallinggroup.com</v>
      </c>
      <c r="G60" t="str">
        <f>VLOOKUP($C60,[1]Liste!$C:$H,6,FALSE)</f>
        <v>goodsflowhome@sallinggroup.com</v>
      </c>
      <c r="N60" t="s">
        <v>78</v>
      </c>
    </row>
    <row r="61" spans="2:14" x14ac:dyDescent="0.25">
      <c r="B61" t="str">
        <f>[1]Liste!A61</f>
        <v>740</v>
      </c>
      <c r="C61" t="str">
        <f>[1]Liste!C61</f>
        <v>740 Electronic Appl.</v>
      </c>
      <c r="E61" t="str">
        <f>VLOOKUP($C61,[1]Liste!$C:$H,5,FALSE)</f>
        <v>COM-CM740</v>
      </c>
      <c r="F61" t="str">
        <f>VLOOKUP($C61,[1]Liste!$C:$H,3,FALSE)</f>
        <v>masterdatanonfood@sallinggroup.com</v>
      </c>
      <c r="G61" t="str">
        <f>VLOOKUP($C61,[1]Liste!$C:$H,6,FALSE)</f>
        <v>goodsflowelectronics@sallinggroup.com</v>
      </c>
      <c r="N61" t="s">
        <v>24</v>
      </c>
    </row>
    <row r="62" spans="2:14" x14ac:dyDescent="0.25">
      <c r="B62" t="str">
        <f>[1]Liste!A62</f>
        <v>750</v>
      </c>
      <c r="C62" t="str">
        <f>[1]Liste!C62</f>
        <v>750 Loyalty programs</v>
      </c>
      <c r="E62" t="str">
        <f>VLOOKUP($C62,[1]Liste!$C:$H,5,FALSE)</f>
        <v>COM-COHL</v>
      </c>
      <c r="F62" t="str">
        <f>VLOOKUP($C62,[1]Liste!$C:$H,3,FALSE)</f>
        <v>masterdatanonfood@sallinggroup.com</v>
      </c>
      <c r="G62" t="str">
        <f>VLOOKUP($C62,[1]Liste!$C:$H,6,FALSE)</f>
        <v>pernille.holbech.hansen@sallinggroup.com</v>
      </c>
      <c r="N62" t="s">
        <v>24</v>
      </c>
    </row>
    <row r="63" spans="2:14" x14ac:dyDescent="0.25">
      <c r="B63" t="str">
        <f>[1]Liste!A63</f>
        <v>800</v>
      </c>
      <c r="C63" t="str">
        <f>[1]Liste!C63</f>
        <v>800 Menswear</v>
      </c>
      <c r="E63" t="str">
        <f>VLOOKUP($C63,[1]Liste!$C:$H,5,FALSE)</f>
        <v>COM-CM840</v>
      </c>
      <c r="F63" t="str">
        <f>VLOOKUP($C63,[1]Liste!$C:$H,3,FALSE)</f>
        <v>masterdatatextil@sallinggroup.com</v>
      </c>
      <c r="G63" t="str">
        <f>VLOOKUP($C63,[1]Liste!$C:$H,6,FALSE)</f>
        <v>vareflow@sallinggroup.com; vareflowtextil@sallinggroup.com</v>
      </c>
      <c r="N63" t="s">
        <v>80</v>
      </c>
    </row>
    <row r="64" spans="2:14" x14ac:dyDescent="0.25">
      <c r="B64" t="str">
        <f>[1]Liste!A64</f>
        <v>810</v>
      </c>
      <c r="C64" t="str">
        <f>[1]Liste!C64</f>
        <v>810 Ladieswear</v>
      </c>
      <c r="E64" t="str">
        <f>VLOOKUP($C64,[1]Liste!$C:$H,5,FALSE)</f>
        <v>COM-CM810</v>
      </c>
      <c r="F64" t="str">
        <f>VLOOKUP($C64,[1]Liste!$C:$H,3,FALSE)</f>
        <v>masterdatatextil@sallinggroup.com</v>
      </c>
      <c r="G64" t="str">
        <f>VLOOKUP($C64,[1]Liste!$C:$H,6,FALSE)</f>
        <v>vareflow@sallinggroup.com; vareflowtextil@sallinggroup.com</v>
      </c>
    </row>
    <row r="65" spans="2:7" x14ac:dyDescent="0.25">
      <c r="B65" t="str">
        <f>[1]Liste!A65</f>
        <v>820</v>
      </c>
      <c r="C65" t="str">
        <f>[1]Liste!C65</f>
        <v>820 Childrenswear</v>
      </c>
      <c r="E65" t="str">
        <f>VLOOKUP($C65,[1]Liste!$C:$H,5,FALSE)</f>
        <v>COM-CM820</v>
      </c>
      <c r="F65" t="str">
        <f>VLOOKUP($C65,[1]Liste!$C:$H,3,FALSE)</f>
        <v>masterdatatextil@sallinggroup.com</v>
      </c>
      <c r="G65" t="str">
        <f>VLOOKUP($C65,[1]Liste!$C:$H,6,FALSE)</f>
        <v>vareflow@sallinggroup.com; vareflowtextil@sallinggroup.com</v>
      </c>
    </row>
    <row r="66" spans="2:7" x14ac:dyDescent="0.25">
      <c r="B66" t="str">
        <f>[1]Liste!A66</f>
        <v>830</v>
      </c>
      <c r="C66" t="str">
        <f>[1]Liste!C66</f>
        <v>830 Underwear</v>
      </c>
      <c r="E66" t="str">
        <f>VLOOKUP($C66,[1]Liste!$C:$H,5,FALSE)</f>
        <v>COM-CM830</v>
      </c>
      <c r="F66" t="str">
        <f>VLOOKUP($C66,[1]Liste!$C:$H,3,FALSE)</f>
        <v>masterdatatextil@sallinggroup.com</v>
      </c>
      <c r="G66" t="str">
        <f>VLOOKUP($C66,[1]Liste!$C:$H,6,FALSE)</f>
        <v>vareflow@sallinggroup.com; vareflowtextil@sallinggroup.com</v>
      </c>
    </row>
    <row r="67" spans="2:7" x14ac:dyDescent="0.25">
      <c r="B67" t="str">
        <f>[1]Liste!A67</f>
        <v>850</v>
      </c>
      <c r="C67" t="str">
        <f>[1]Liste!C67</f>
        <v>850 Shoes</v>
      </c>
      <c r="E67" t="str">
        <f>VLOOKUP($C67,[1]Liste!$C:$H,5,FALSE)</f>
        <v>COM-CM850</v>
      </c>
      <c r="F67" t="str">
        <f>VLOOKUP($C67,[1]Liste!$C:$H,3,FALSE)</f>
        <v>masterdatatextil@sallinggroup.com</v>
      </c>
      <c r="G67" t="str">
        <f>VLOOKUP($C67,[1]Liste!$C:$H,6,FALSE)</f>
        <v>vareflow@sallinggroup.com; vareflowtextil@sallinggroup.com</v>
      </c>
    </row>
    <row r="68" spans="2:7" x14ac:dyDescent="0.25">
      <c r="B68" t="str">
        <f>[1]Liste!A68</f>
        <v>860</v>
      </c>
      <c r="C68" t="str">
        <f>[1]Liste!C68</f>
        <v>860 Accessories</v>
      </c>
      <c r="E68" t="str">
        <f>VLOOKUP($C68,[1]Liste!$C:$H,5,FALSE)</f>
        <v>COM-CM860</v>
      </c>
      <c r="F68" t="str">
        <f>VLOOKUP($C68,[1]Liste!$C:$H,3,FALSE)</f>
        <v>masterdatatextil@sallinggroup.com</v>
      </c>
      <c r="G68" t="str">
        <f>VLOOKUP($C68,[1]Liste!$C:$H,6,FALSE)</f>
        <v>vareflow@sallinggroup.com; vareflowtextil@sallinggroup.com</v>
      </c>
    </row>
    <row r="69" spans="2:7" x14ac:dyDescent="0.25">
      <c r="B69" t="str">
        <f>[1]Liste!A69</f>
        <v>870</v>
      </c>
      <c r="C69" t="str">
        <f>[1]Liste!C69</f>
        <v>870 Starbucks</v>
      </c>
      <c r="E69">
        <f>VLOOKUP($C69,[1]Liste!$C:$H,5,FALSE)</f>
        <v>0</v>
      </c>
      <c r="F69" t="str">
        <f>VLOOKUP($C69,[1]Liste!$C:$H,3,FALSE)</f>
        <v>masterdatafreshfood@sallinggroup.com</v>
      </c>
      <c r="G69" t="str">
        <f>VLOOKUP($C69,[1]Liste!$C:$H,6,FALSE)</f>
        <v>VF-FRESHFOOD@dscloud.onmicrosoft.com</v>
      </c>
    </row>
    <row r="70" spans="2:7" x14ac:dyDescent="0.25">
      <c r="B70" t="str">
        <f>[1]Liste!A70</f>
        <v>880</v>
      </c>
      <c r="C70" t="str">
        <f>[1]Liste!C70</f>
        <v>880 Carls Jr</v>
      </c>
      <c r="E70">
        <f>VLOOKUP($C70,[1]Liste!$C:$H,5,FALSE)</f>
        <v>0</v>
      </c>
      <c r="F70" t="str">
        <f>VLOOKUP($C70,[1]Liste!$C:$H,3,FALSE)</f>
        <v>masterdatafreshfood@sallinggroup.com</v>
      </c>
      <c r="G70" t="str">
        <f>VLOOKUP($C70,[1]Liste!$C:$H,6,FALSE)</f>
        <v>VF-FRESHFOOD@dscloud.onmicrosoft.com</v>
      </c>
    </row>
    <row r="71" spans="2:7" x14ac:dyDescent="0.25">
      <c r="B71" t="str">
        <f>[1]Liste!A71</f>
        <v>900</v>
      </c>
      <c r="C71" t="str">
        <f>[1]Liste!C71</f>
        <v>900 Administrative</v>
      </c>
      <c r="E71">
        <f>VLOOKUP($C71,[1]Liste!$C:$H,5,FALSE)</f>
        <v>0</v>
      </c>
      <c r="F71" t="str">
        <f>VLOOKUP($C71,[1]Liste!$C:$H,3,FALSE)</f>
        <v>masterdata.ssc.gen@sallinggroup.com</v>
      </c>
      <c r="G71" t="str">
        <f>VLOOKUP($C71,[1]Liste!$C:$H,6,FALSE)</f>
        <v>gnfr@sallinggroup.com</v>
      </c>
    </row>
    <row r="72" spans="2:7" x14ac:dyDescent="0.25">
      <c r="B72" t="str">
        <f>[1]Liste!A72</f>
        <v>999</v>
      </c>
      <c r="C72" t="str">
        <f>[1]Liste!C72</f>
        <v>999 Multiple PGR</v>
      </c>
      <c r="E72">
        <f>VLOOKUP($C72,[1]Liste!$C:$H,5,FALSE)</f>
        <v>0</v>
      </c>
      <c r="F72">
        <f>VLOOKUP($C72,[1]Liste!$C:$H,3,FALSE)</f>
        <v>0</v>
      </c>
      <c r="G72">
        <f>VLOOKUP($C72,[1]Liste!$C:$H,6,FALSE)</f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E809A-BF84-4992-BAFB-3C6FF0B7D161}">
  <sheetPr codeName="Ark12"/>
  <dimension ref="A1:Y747"/>
  <sheetViews>
    <sheetView topLeftCell="I1" workbookViewId="0">
      <selection activeCell="F26" sqref="F26"/>
    </sheetView>
  </sheetViews>
  <sheetFormatPr defaultRowHeight="15" x14ac:dyDescent="0.25"/>
  <cols>
    <col min="5" max="5" width="11.28515625" bestFit="1" customWidth="1"/>
    <col min="6" max="6" width="27.7109375" bestFit="1" customWidth="1"/>
    <col min="9" max="9" width="14.7109375" bestFit="1" customWidth="1"/>
    <col min="11" max="11" width="5.42578125" bestFit="1" customWidth="1"/>
    <col min="12" max="12" width="33.42578125" bestFit="1" customWidth="1"/>
    <col min="13" max="13" width="44.5703125" bestFit="1" customWidth="1"/>
    <col min="15" max="15" width="32.28515625" bestFit="1" customWidth="1"/>
    <col min="16" max="16" width="10.42578125" bestFit="1" customWidth="1"/>
    <col min="17" max="17" width="10.140625" bestFit="1" customWidth="1"/>
    <col min="23" max="23" width="10.42578125" bestFit="1" customWidth="1"/>
  </cols>
  <sheetData>
    <row r="1" spans="1:25" x14ac:dyDescent="0.25">
      <c r="Q1" t="s">
        <v>65</v>
      </c>
      <c r="S1" t="s">
        <v>76</v>
      </c>
      <c r="U1" t="s">
        <v>433</v>
      </c>
      <c r="V1" t="s">
        <v>71</v>
      </c>
      <c r="Y1" t="s">
        <v>458</v>
      </c>
    </row>
    <row r="2" spans="1:25" x14ac:dyDescent="0.25">
      <c r="A2">
        <v>1</v>
      </c>
      <c r="B2" t="s">
        <v>72</v>
      </c>
      <c r="C2" t="s">
        <v>6</v>
      </c>
      <c r="D2" t="s">
        <v>63</v>
      </c>
      <c r="E2" t="s">
        <v>0</v>
      </c>
      <c r="F2" t="s">
        <v>8</v>
      </c>
      <c r="G2" t="s">
        <v>11</v>
      </c>
      <c r="H2" t="s">
        <v>14</v>
      </c>
      <c r="I2" s="1" t="s">
        <v>61</v>
      </c>
      <c r="J2" t="s">
        <v>21</v>
      </c>
      <c r="K2" t="s">
        <v>25</v>
      </c>
      <c r="L2" t="s">
        <v>26</v>
      </c>
      <c r="N2" t="s">
        <v>77</v>
      </c>
      <c r="O2" t="s">
        <v>59</v>
      </c>
      <c r="Q2">
        <v>9001</v>
      </c>
      <c r="S2">
        <v>9001</v>
      </c>
      <c r="U2" t="s">
        <v>434</v>
      </c>
      <c r="V2">
        <v>9026</v>
      </c>
      <c r="W2" s="23">
        <f ca="1">TODAY()</f>
        <v>46076</v>
      </c>
      <c r="Y2" t="s">
        <v>72</v>
      </c>
    </row>
    <row r="3" spans="1:25" x14ac:dyDescent="0.25">
      <c r="A3">
        <v>10</v>
      </c>
      <c r="B3" t="s">
        <v>74</v>
      </c>
      <c r="C3" t="s">
        <v>2</v>
      </c>
      <c r="D3" t="s">
        <v>62</v>
      </c>
      <c r="E3" t="s">
        <v>1</v>
      </c>
      <c r="F3" t="s">
        <v>9</v>
      </c>
      <c r="G3" t="s">
        <v>12</v>
      </c>
      <c r="H3" t="s">
        <v>15</v>
      </c>
      <c r="I3" s="1"/>
      <c r="J3" t="s">
        <v>22</v>
      </c>
      <c r="K3" t="s">
        <v>27</v>
      </c>
      <c r="L3" t="s">
        <v>28</v>
      </c>
      <c r="M3" t="str">
        <f t="shared" ref="M3:M34" si="0">CONCATENATE(K3," - ",L3)</f>
        <v>DKK - Danish Krone</v>
      </c>
      <c r="O3" t="s">
        <v>57</v>
      </c>
      <c r="P3" s="23">
        <f ca="1">TODAY()+2</f>
        <v>46078</v>
      </c>
      <c r="Q3">
        <v>9002</v>
      </c>
      <c r="S3">
        <v>9002</v>
      </c>
      <c r="U3" t="s">
        <v>435</v>
      </c>
      <c r="V3">
        <v>9102</v>
      </c>
      <c r="W3" s="23">
        <f ca="1">W2+1</f>
        <v>46077</v>
      </c>
      <c r="Y3" t="s">
        <v>73</v>
      </c>
    </row>
    <row r="4" spans="1:25" x14ac:dyDescent="0.25">
      <c r="A4">
        <v>100</v>
      </c>
      <c r="B4" t="s">
        <v>73</v>
      </c>
      <c r="C4" t="s">
        <v>7</v>
      </c>
      <c r="F4" t="s">
        <v>19</v>
      </c>
      <c r="G4" t="s">
        <v>10</v>
      </c>
      <c r="H4" t="s">
        <v>16</v>
      </c>
      <c r="I4" s="1"/>
      <c r="K4" t="s">
        <v>29</v>
      </c>
      <c r="L4" t="s">
        <v>30</v>
      </c>
      <c r="M4" t="str">
        <f t="shared" si="0"/>
        <v>EUR - European Euro</v>
      </c>
      <c r="O4" t="s">
        <v>68</v>
      </c>
      <c r="P4" s="23">
        <f ca="1">TODAY()+1</f>
        <v>46077</v>
      </c>
      <c r="Q4">
        <v>9010</v>
      </c>
      <c r="S4">
        <v>9011</v>
      </c>
      <c r="U4" t="s">
        <v>436</v>
      </c>
      <c r="W4" s="23">
        <f t="shared" ref="W4:W67" ca="1" si="1">W3+1</f>
        <v>46078</v>
      </c>
      <c r="Y4" t="s">
        <v>74</v>
      </c>
    </row>
    <row r="5" spans="1:25" x14ac:dyDescent="0.25">
      <c r="A5">
        <v>1000</v>
      </c>
      <c r="B5" t="s">
        <v>75</v>
      </c>
      <c r="C5" t="s">
        <v>67</v>
      </c>
      <c r="G5" t="s">
        <v>13</v>
      </c>
      <c r="H5" t="s">
        <v>17</v>
      </c>
      <c r="I5" s="1"/>
      <c r="K5" t="s">
        <v>31</v>
      </c>
      <c r="L5" t="s">
        <v>32</v>
      </c>
      <c r="M5" t="str">
        <f t="shared" si="0"/>
        <v>USD - United States Dollar</v>
      </c>
      <c r="O5" t="s">
        <v>69</v>
      </c>
      <c r="P5" s="23">
        <f ca="1">TODAY()</f>
        <v>46076</v>
      </c>
      <c r="Q5">
        <v>9011</v>
      </c>
      <c r="S5">
        <v>9012</v>
      </c>
      <c r="U5" t="s">
        <v>437</v>
      </c>
      <c r="W5" s="23">
        <f t="shared" ca="1" si="1"/>
        <v>46079</v>
      </c>
      <c r="Y5" t="s">
        <v>434</v>
      </c>
    </row>
    <row r="6" spans="1:25" x14ac:dyDescent="0.25">
      <c r="A6">
        <v>10000</v>
      </c>
      <c r="C6" t="s">
        <v>4</v>
      </c>
      <c r="G6" t="s">
        <v>20</v>
      </c>
      <c r="H6" t="s">
        <v>18</v>
      </c>
      <c r="I6" s="1"/>
      <c r="K6" t="s">
        <v>33</v>
      </c>
      <c r="L6" t="s">
        <v>34</v>
      </c>
      <c r="M6" t="str">
        <f t="shared" si="0"/>
        <v>ADP - Andoran peseta</v>
      </c>
      <c r="O6" t="s">
        <v>472</v>
      </c>
      <c r="P6" s="23">
        <f ca="1">TODAY()</f>
        <v>46076</v>
      </c>
      <c r="Q6">
        <v>9012</v>
      </c>
      <c r="S6">
        <v>9017</v>
      </c>
      <c r="U6" t="s">
        <v>438</v>
      </c>
      <c r="W6" s="23">
        <f t="shared" ca="1" si="1"/>
        <v>46080</v>
      </c>
      <c r="Y6" t="s">
        <v>435</v>
      </c>
    </row>
    <row r="7" spans="1:25" x14ac:dyDescent="0.25">
      <c r="C7" t="s">
        <v>5</v>
      </c>
      <c r="I7" s="1"/>
      <c r="K7" t="s">
        <v>35</v>
      </c>
      <c r="L7" t="s">
        <v>36</v>
      </c>
      <c r="M7" t="str">
        <f t="shared" si="0"/>
        <v>AED - United Arab Emirates Dirham</v>
      </c>
      <c r="O7" s="23">
        <f ca="1">TODAY()+3</f>
        <v>46079</v>
      </c>
      <c r="Q7">
        <v>9016</v>
      </c>
      <c r="S7">
        <v>9018</v>
      </c>
      <c r="U7" t="s">
        <v>439</v>
      </c>
      <c r="W7" s="23">
        <f t="shared" ca="1" si="1"/>
        <v>46081</v>
      </c>
      <c r="Y7" t="s">
        <v>436</v>
      </c>
    </row>
    <row r="8" spans="1:25" x14ac:dyDescent="0.25">
      <c r="C8" t="s">
        <v>3</v>
      </c>
      <c r="K8" t="s">
        <v>37</v>
      </c>
      <c r="L8" t="s">
        <v>38</v>
      </c>
      <c r="M8" t="str">
        <f t="shared" si="0"/>
        <v>AFA - Afghani (Old)</v>
      </c>
      <c r="O8" s="23">
        <f t="shared" ref="O8:O71" ca="1" si="2">O7+1</f>
        <v>46080</v>
      </c>
      <c r="Q8">
        <v>9017</v>
      </c>
      <c r="S8">
        <v>9023</v>
      </c>
      <c r="U8" t="s">
        <v>440</v>
      </c>
      <c r="W8" s="23">
        <f t="shared" ca="1" si="1"/>
        <v>46082</v>
      </c>
      <c r="Y8" t="s">
        <v>437</v>
      </c>
    </row>
    <row r="9" spans="1:25" x14ac:dyDescent="0.25">
      <c r="K9" t="s">
        <v>39</v>
      </c>
      <c r="L9" t="s">
        <v>40</v>
      </c>
      <c r="M9" t="str">
        <f t="shared" si="0"/>
        <v>AFN - Afghani</v>
      </c>
      <c r="O9" s="23">
        <f t="shared" ca="1" si="2"/>
        <v>46081</v>
      </c>
      <c r="Q9">
        <v>9018</v>
      </c>
      <c r="S9">
        <v>9026</v>
      </c>
      <c r="U9" t="s">
        <v>441</v>
      </c>
      <c r="W9" s="23">
        <f t="shared" ca="1" si="1"/>
        <v>46083</v>
      </c>
      <c r="Y9" t="s">
        <v>438</v>
      </c>
    </row>
    <row r="10" spans="1:25" x14ac:dyDescent="0.25">
      <c r="K10" t="s">
        <v>41</v>
      </c>
      <c r="L10" t="s">
        <v>42</v>
      </c>
      <c r="M10" t="str">
        <f t="shared" si="0"/>
        <v>ALL - Albanian Lek</v>
      </c>
      <c r="O10" s="23">
        <f t="shared" ca="1" si="2"/>
        <v>46082</v>
      </c>
      <c r="Q10">
        <v>9023</v>
      </c>
      <c r="S10">
        <v>9031</v>
      </c>
      <c r="U10" t="s">
        <v>442</v>
      </c>
      <c r="W10" s="23">
        <f t="shared" ca="1" si="1"/>
        <v>46084</v>
      </c>
      <c r="Y10" t="s">
        <v>473</v>
      </c>
    </row>
    <row r="11" spans="1:25" x14ac:dyDescent="0.25">
      <c r="K11" t="s">
        <v>43</v>
      </c>
      <c r="L11" t="s">
        <v>44</v>
      </c>
      <c r="M11" t="str">
        <f t="shared" si="0"/>
        <v>AMD - Armenian Dram</v>
      </c>
      <c r="O11" s="23">
        <f t="shared" ca="1" si="2"/>
        <v>46083</v>
      </c>
      <c r="Q11">
        <v>9026</v>
      </c>
      <c r="S11">
        <v>9032</v>
      </c>
      <c r="W11" s="23">
        <f t="shared" ca="1" si="1"/>
        <v>46085</v>
      </c>
      <c r="Y11" t="s">
        <v>474</v>
      </c>
    </row>
    <row r="12" spans="1:25" x14ac:dyDescent="0.25">
      <c r="K12" t="s">
        <v>45</v>
      </c>
      <c r="L12" t="s">
        <v>46</v>
      </c>
      <c r="M12" t="str">
        <f t="shared" si="0"/>
        <v>ANG - West Indian Guilder</v>
      </c>
      <c r="O12" s="23">
        <f t="shared" ca="1" si="2"/>
        <v>46084</v>
      </c>
      <c r="Q12">
        <v>9029</v>
      </c>
      <c r="S12">
        <v>9037</v>
      </c>
      <c r="W12" s="23">
        <f t="shared" ca="1" si="1"/>
        <v>46086</v>
      </c>
      <c r="Y12" t="s">
        <v>475</v>
      </c>
    </row>
    <row r="13" spans="1:25" x14ac:dyDescent="0.25">
      <c r="K13" t="s">
        <v>47</v>
      </c>
      <c r="L13" t="s">
        <v>48</v>
      </c>
      <c r="M13" t="str">
        <f t="shared" si="0"/>
        <v>AOA - Angolanische Kwanza</v>
      </c>
      <c r="O13" s="23">
        <f t="shared" ca="1" si="2"/>
        <v>46085</v>
      </c>
      <c r="Q13">
        <v>9031</v>
      </c>
      <c r="S13">
        <v>9038</v>
      </c>
      <c r="W13" s="23">
        <f t="shared" ca="1" si="1"/>
        <v>46087</v>
      </c>
      <c r="Y13" t="s">
        <v>476</v>
      </c>
    </row>
    <row r="14" spans="1:25" x14ac:dyDescent="0.25">
      <c r="K14" t="s">
        <v>81</v>
      </c>
      <c r="L14" t="s">
        <v>82</v>
      </c>
      <c r="M14" t="str">
        <f t="shared" si="0"/>
        <v>AON - ANGOLAN NEW KWANZA (OLD)</v>
      </c>
      <c r="O14" s="23">
        <f t="shared" ca="1" si="2"/>
        <v>46086</v>
      </c>
      <c r="Q14">
        <v>9032</v>
      </c>
      <c r="S14">
        <v>9041</v>
      </c>
      <c r="W14" s="23">
        <f t="shared" ca="1" si="1"/>
        <v>46088</v>
      </c>
      <c r="Y14" t="s">
        <v>477</v>
      </c>
    </row>
    <row r="15" spans="1:25" x14ac:dyDescent="0.25">
      <c r="K15" t="s">
        <v>83</v>
      </c>
      <c r="L15" t="s">
        <v>84</v>
      </c>
      <c r="M15" t="str">
        <f t="shared" si="0"/>
        <v>AOR - ANGOLAN KWANZA REAJUSTADO (OLD)</v>
      </c>
      <c r="O15" s="23">
        <f t="shared" ca="1" si="2"/>
        <v>46087</v>
      </c>
      <c r="Q15">
        <v>9037</v>
      </c>
      <c r="S15">
        <v>9042</v>
      </c>
      <c r="W15" s="23">
        <f t="shared" ca="1" si="1"/>
        <v>46089</v>
      </c>
      <c r="Y15" t="s">
        <v>478</v>
      </c>
    </row>
    <row r="16" spans="1:25" x14ac:dyDescent="0.25">
      <c r="K16" t="s">
        <v>85</v>
      </c>
      <c r="L16" t="s">
        <v>86</v>
      </c>
      <c r="M16" t="str">
        <f t="shared" si="0"/>
        <v>ARS - ARGENTINE PESO</v>
      </c>
      <c r="O16" s="23">
        <f t="shared" ca="1" si="2"/>
        <v>46088</v>
      </c>
      <c r="Q16">
        <v>9038</v>
      </c>
      <c r="W16" s="23">
        <f t="shared" ca="1" si="1"/>
        <v>46090</v>
      </c>
    </row>
    <row r="17" spans="11:23" x14ac:dyDescent="0.25">
      <c r="K17" t="s">
        <v>87</v>
      </c>
      <c r="L17" t="s">
        <v>88</v>
      </c>
      <c r="M17" t="str">
        <f t="shared" si="0"/>
        <v>ATS - AUSTRIAN SCHILLING</v>
      </c>
      <c r="O17" s="23">
        <f t="shared" ca="1" si="2"/>
        <v>46089</v>
      </c>
      <c r="Q17">
        <v>9039</v>
      </c>
      <c r="W17" s="23">
        <f t="shared" ca="1" si="1"/>
        <v>46091</v>
      </c>
    </row>
    <row r="18" spans="11:23" x14ac:dyDescent="0.25">
      <c r="K18" t="s">
        <v>89</v>
      </c>
      <c r="L18" t="s">
        <v>90</v>
      </c>
      <c r="M18" t="str">
        <f t="shared" si="0"/>
        <v>AUD - AUSTRALIAN DOLLAR</v>
      </c>
      <c r="O18" s="23">
        <f t="shared" ca="1" si="2"/>
        <v>46090</v>
      </c>
      <c r="Q18">
        <v>9040</v>
      </c>
      <c r="W18" s="23">
        <f t="shared" ca="1" si="1"/>
        <v>46092</v>
      </c>
    </row>
    <row r="19" spans="11:23" x14ac:dyDescent="0.25">
      <c r="K19" t="s">
        <v>91</v>
      </c>
      <c r="L19" t="s">
        <v>92</v>
      </c>
      <c r="M19" t="str">
        <f t="shared" si="0"/>
        <v>AWG - ARUBAN GUILDER</v>
      </c>
      <c r="O19" s="23">
        <f t="shared" ca="1" si="2"/>
        <v>46091</v>
      </c>
      <c r="Q19">
        <v>9102</v>
      </c>
      <c r="W19" s="23">
        <f t="shared" ca="1" si="1"/>
        <v>46093</v>
      </c>
    </row>
    <row r="20" spans="11:23" x14ac:dyDescent="0.25">
      <c r="K20" t="s">
        <v>93</v>
      </c>
      <c r="L20" t="s">
        <v>94</v>
      </c>
      <c r="M20" t="str">
        <f t="shared" si="0"/>
        <v>AZM - AZERBAIJAN MANAT</v>
      </c>
      <c r="O20" s="23">
        <f t="shared" ca="1" si="2"/>
        <v>46092</v>
      </c>
      <c r="W20" s="23">
        <f t="shared" ca="1" si="1"/>
        <v>46094</v>
      </c>
    </row>
    <row r="21" spans="11:23" x14ac:dyDescent="0.25">
      <c r="K21" t="s">
        <v>95</v>
      </c>
      <c r="L21" t="s">
        <v>96</v>
      </c>
      <c r="M21" t="str">
        <f t="shared" si="0"/>
        <v>BAM - BOSNIA AND HERZEGOVINA CONVERTIBLE MARK</v>
      </c>
      <c r="O21" s="23">
        <f t="shared" ca="1" si="2"/>
        <v>46093</v>
      </c>
      <c r="W21" s="23">
        <f t="shared" ca="1" si="1"/>
        <v>46095</v>
      </c>
    </row>
    <row r="22" spans="11:23" x14ac:dyDescent="0.25">
      <c r="K22" t="s">
        <v>97</v>
      </c>
      <c r="L22" t="s">
        <v>98</v>
      </c>
      <c r="M22" t="str">
        <f t="shared" si="0"/>
        <v>BBD - BARBADOS DOLLAR</v>
      </c>
      <c r="O22" s="23">
        <f t="shared" ca="1" si="2"/>
        <v>46094</v>
      </c>
      <c r="W22" s="23">
        <f t="shared" ca="1" si="1"/>
        <v>46096</v>
      </c>
    </row>
    <row r="23" spans="11:23" x14ac:dyDescent="0.25">
      <c r="K23" t="s">
        <v>99</v>
      </c>
      <c r="L23" t="s">
        <v>100</v>
      </c>
      <c r="M23" t="str">
        <f t="shared" si="0"/>
        <v>BDT - BANGLADESH TAKA</v>
      </c>
      <c r="O23" s="23">
        <f t="shared" ca="1" si="2"/>
        <v>46095</v>
      </c>
      <c r="W23" s="23">
        <f t="shared" ca="1" si="1"/>
        <v>46097</v>
      </c>
    </row>
    <row r="24" spans="11:23" x14ac:dyDescent="0.25">
      <c r="K24" t="s">
        <v>101</v>
      </c>
      <c r="L24" t="s">
        <v>102</v>
      </c>
      <c r="M24" t="str">
        <f t="shared" si="0"/>
        <v>BEF - BELGIAN FRANC</v>
      </c>
      <c r="O24" s="23">
        <f t="shared" ca="1" si="2"/>
        <v>46096</v>
      </c>
      <c r="W24" s="23">
        <f t="shared" ca="1" si="1"/>
        <v>46098</v>
      </c>
    </row>
    <row r="25" spans="11:23" x14ac:dyDescent="0.25">
      <c r="K25" t="s">
        <v>103</v>
      </c>
      <c r="L25" t="s">
        <v>104</v>
      </c>
      <c r="M25" t="str">
        <f t="shared" si="0"/>
        <v>BGN - BULGARIAN LEV</v>
      </c>
      <c r="O25" s="23">
        <f t="shared" ca="1" si="2"/>
        <v>46097</v>
      </c>
      <c r="W25" s="23">
        <f t="shared" ca="1" si="1"/>
        <v>46099</v>
      </c>
    </row>
    <row r="26" spans="11:23" x14ac:dyDescent="0.25">
      <c r="K26" t="s">
        <v>105</v>
      </c>
      <c r="L26" t="s">
        <v>106</v>
      </c>
      <c r="M26" t="str">
        <f t="shared" si="0"/>
        <v>BHD - BAHRAIN DINAR</v>
      </c>
      <c r="O26" s="23">
        <f t="shared" ca="1" si="2"/>
        <v>46098</v>
      </c>
      <c r="W26" s="23">
        <f t="shared" ca="1" si="1"/>
        <v>46100</v>
      </c>
    </row>
    <row r="27" spans="11:23" x14ac:dyDescent="0.25">
      <c r="K27" t="s">
        <v>107</v>
      </c>
      <c r="L27" t="s">
        <v>108</v>
      </c>
      <c r="M27" t="str">
        <f t="shared" si="0"/>
        <v>BIF - BURUNDI FRANC</v>
      </c>
      <c r="O27" s="23">
        <f t="shared" ca="1" si="2"/>
        <v>46099</v>
      </c>
      <c r="W27" s="23">
        <f t="shared" ca="1" si="1"/>
        <v>46101</v>
      </c>
    </row>
    <row r="28" spans="11:23" x14ac:dyDescent="0.25">
      <c r="K28" t="s">
        <v>109</v>
      </c>
      <c r="L28" t="s">
        <v>110</v>
      </c>
      <c r="M28" t="str">
        <f t="shared" si="0"/>
        <v>BMD - BERMUDAN DOLLAR</v>
      </c>
      <c r="O28" s="23">
        <f t="shared" ca="1" si="2"/>
        <v>46100</v>
      </c>
      <c r="W28" s="23">
        <f t="shared" ca="1" si="1"/>
        <v>46102</v>
      </c>
    </row>
    <row r="29" spans="11:23" x14ac:dyDescent="0.25">
      <c r="K29" t="s">
        <v>111</v>
      </c>
      <c r="L29" t="s">
        <v>112</v>
      </c>
      <c r="M29" t="str">
        <f t="shared" si="0"/>
        <v>BND - BRUNEI DOLLAR</v>
      </c>
      <c r="O29" s="23">
        <f t="shared" ca="1" si="2"/>
        <v>46101</v>
      </c>
      <c r="W29" s="23">
        <f t="shared" ca="1" si="1"/>
        <v>46103</v>
      </c>
    </row>
    <row r="30" spans="11:23" x14ac:dyDescent="0.25">
      <c r="K30" t="s">
        <v>113</v>
      </c>
      <c r="L30" t="s">
        <v>114</v>
      </c>
      <c r="M30" t="str">
        <f t="shared" si="0"/>
        <v>BOB - BOLIVIANO</v>
      </c>
      <c r="O30" s="23">
        <f t="shared" ca="1" si="2"/>
        <v>46102</v>
      </c>
      <c r="W30" s="23">
        <f t="shared" ca="1" si="1"/>
        <v>46104</v>
      </c>
    </row>
    <row r="31" spans="11:23" x14ac:dyDescent="0.25">
      <c r="K31" t="s">
        <v>115</v>
      </c>
      <c r="L31" t="s">
        <v>116</v>
      </c>
      <c r="M31" t="str">
        <f t="shared" si="0"/>
        <v>BRL - BRAZILIAN REAL</v>
      </c>
      <c r="O31" s="23">
        <f t="shared" ca="1" si="2"/>
        <v>46103</v>
      </c>
      <c r="W31" s="23">
        <f t="shared" ca="1" si="1"/>
        <v>46105</v>
      </c>
    </row>
    <row r="32" spans="11:23" x14ac:dyDescent="0.25">
      <c r="K32" t="s">
        <v>117</v>
      </c>
      <c r="L32" t="s">
        <v>118</v>
      </c>
      <c r="M32" t="str">
        <f t="shared" si="0"/>
        <v>BSD - BAHAMAN DOLLAR</v>
      </c>
      <c r="O32" s="23">
        <f t="shared" ca="1" si="2"/>
        <v>46104</v>
      </c>
      <c r="W32" s="23">
        <f t="shared" ca="1" si="1"/>
        <v>46106</v>
      </c>
    </row>
    <row r="33" spans="11:23" x14ac:dyDescent="0.25">
      <c r="K33" t="s">
        <v>119</v>
      </c>
      <c r="L33" t="s">
        <v>120</v>
      </c>
      <c r="M33" t="str">
        <f t="shared" si="0"/>
        <v>BTN - BHUTAN NGULTRUM</v>
      </c>
      <c r="O33" s="23">
        <f t="shared" ca="1" si="2"/>
        <v>46105</v>
      </c>
      <c r="W33" s="23">
        <f t="shared" ca="1" si="1"/>
        <v>46107</v>
      </c>
    </row>
    <row r="34" spans="11:23" x14ac:dyDescent="0.25">
      <c r="K34" t="s">
        <v>121</v>
      </c>
      <c r="L34" t="s">
        <v>122</v>
      </c>
      <c r="M34" t="str">
        <f t="shared" si="0"/>
        <v>BWP - BOTSWANA PULA</v>
      </c>
      <c r="O34" s="23">
        <f t="shared" ca="1" si="2"/>
        <v>46106</v>
      </c>
      <c r="W34" s="23">
        <f t="shared" ca="1" si="1"/>
        <v>46108</v>
      </c>
    </row>
    <row r="35" spans="11:23" x14ac:dyDescent="0.25">
      <c r="K35" t="s">
        <v>123</v>
      </c>
      <c r="L35" t="s">
        <v>124</v>
      </c>
      <c r="M35" t="str">
        <f t="shared" ref="M35:M66" si="3">CONCATENATE(K35," - ",L35)</f>
        <v>BYB - BELORUSSIAN RUBLE (OLD)</v>
      </c>
      <c r="O35" s="23">
        <f t="shared" ca="1" si="2"/>
        <v>46107</v>
      </c>
      <c r="W35" s="23">
        <f t="shared" ca="1" si="1"/>
        <v>46109</v>
      </c>
    </row>
    <row r="36" spans="11:23" x14ac:dyDescent="0.25">
      <c r="K36" t="s">
        <v>125</v>
      </c>
      <c r="L36" t="s">
        <v>126</v>
      </c>
      <c r="M36" t="str">
        <f t="shared" si="3"/>
        <v>BYR - BELORUSSIAN RUBLE</v>
      </c>
      <c r="O36" s="23">
        <f t="shared" ca="1" si="2"/>
        <v>46108</v>
      </c>
      <c r="W36" s="23">
        <f t="shared" ca="1" si="1"/>
        <v>46110</v>
      </c>
    </row>
    <row r="37" spans="11:23" x14ac:dyDescent="0.25">
      <c r="K37" t="s">
        <v>127</v>
      </c>
      <c r="L37" t="s">
        <v>128</v>
      </c>
      <c r="M37" t="str">
        <f t="shared" si="3"/>
        <v>BZD - BELIZE DOLLAR</v>
      </c>
      <c r="O37" s="23">
        <f t="shared" ca="1" si="2"/>
        <v>46109</v>
      </c>
      <c r="W37" s="23">
        <f t="shared" ca="1" si="1"/>
        <v>46111</v>
      </c>
    </row>
    <row r="38" spans="11:23" x14ac:dyDescent="0.25">
      <c r="K38" t="s">
        <v>129</v>
      </c>
      <c r="L38" t="s">
        <v>130</v>
      </c>
      <c r="M38" t="str">
        <f t="shared" si="3"/>
        <v>CAD - CANADIAN DOLLAR</v>
      </c>
      <c r="O38" s="23">
        <f t="shared" ca="1" si="2"/>
        <v>46110</v>
      </c>
      <c r="W38" s="23">
        <f t="shared" ca="1" si="1"/>
        <v>46112</v>
      </c>
    </row>
    <row r="39" spans="11:23" x14ac:dyDescent="0.25">
      <c r="K39" t="s">
        <v>131</v>
      </c>
      <c r="L39" t="s">
        <v>132</v>
      </c>
      <c r="M39" t="str">
        <f t="shared" si="3"/>
        <v>CDF - CONGOLESE FRANC</v>
      </c>
      <c r="O39" s="23">
        <f t="shared" ca="1" si="2"/>
        <v>46111</v>
      </c>
      <c r="W39" s="23">
        <f t="shared" ca="1" si="1"/>
        <v>46113</v>
      </c>
    </row>
    <row r="40" spans="11:23" x14ac:dyDescent="0.25">
      <c r="K40" t="s">
        <v>133</v>
      </c>
      <c r="L40" t="s">
        <v>134</v>
      </c>
      <c r="M40" t="str">
        <f t="shared" si="3"/>
        <v>CFP - FRENCH FRANC (PACIFIC ISLANDS)</v>
      </c>
      <c r="O40" s="23">
        <f t="shared" ca="1" si="2"/>
        <v>46112</v>
      </c>
      <c r="W40" s="23">
        <f t="shared" ca="1" si="1"/>
        <v>46114</v>
      </c>
    </row>
    <row r="41" spans="11:23" x14ac:dyDescent="0.25">
      <c r="K41" t="s">
        <v>135</v>
      </c>
      <c r="L41" t="s">
        <v>136</v>
      </c>
      <c r="M41" t="str">
        <f t="shared" si="3"/>
        <v>CHF - SWISS FRANC</v>
      </c>
      <c r="O41" s="23">
        <f t="shared" ca="1" si="2"/>
        <v>46113</v>
      </c>
      <c r="W41" s="23">
        <f t="shared" ca="1" si="1"/>
        <v>46115</v>
      </c>
    </row>
    <row r="42" spans="11:23" x14ac:dyDescent="0.25">
      <c r="K42" t="s">
        <v>137</v>
      </c>
      <c r="L42" t="s">
        <v>138</v>
      </c>
      <c r="M42" t="str">
        <f t="shared" si="3"/>
        <v>CLP - CHILEAN PESO</v>
      </c>
      <c r="O42" s="23">
        <f t="shared" ca="1" si="2"/>
        <v>46114</v>
      </c>
      <c r="W42" s="23">
        <f t="shared" ca="1" si="1"/>
        <v>46116</v>
      </c>
    </row>
    <row r="43" spans="11:23" x14ac:dyDescent="0.25">
      <c r="K43" t="s">
        <v>139</v>
      </c>
      <c r="L43" t="s">
        <v>140</v>
      </c>
      <c r="M43" t="str">
        <f t="shared" si="3"/>
        <v>CNY - CHINESISCHE YUAN (INTERNATIONAL)</v>
      </c>
      <c r="O43" s="23">
        <f t="shared" ca="1" si="2"/>
        <v>46115</v>
      </c>
      <c r="W43" s="23">
        <f t="shared" ca="1" si="1"/>
        <v>46117</v>
      </c>
    </row>
    <row r="44" spans="11:23" x14ac:dyDescent="0.25">
      <c r="K44" t="s">
        <v>141</v>
      </c>
      <c r="L44" t="s">
        <v>142</v>
      </c>
      <c r="M44" t="str">
        <f t="shared" si="3"/>
        <v>COP - COLOMBIAN PESO</v>
      </c>
      <c r="O44" s="23">
        <f t="shared" ca="1" si="2"/>
        <v>46116</v>
      </c>
      <c r="W44" s="23">
        <f t="shared" ca="1" si="1"/>
        <v>46118</v>
      </c>
    </row>
    <row r="45" spans="11:23" x14ac:dyDescent="0.25">
      <c r="K45" t="s">
        <v>143</v>
      </c>
      <c r="L45" t="s">
        <v>144</v>
      </c>
      <c r="M45" t="str">
        <f t="shared" si="3"/>
        <v>CRC - COSTA RICA COLON</v>
      </c>
      <c r="O45" s="23">
        <f t="shared" ca="1" si="2"/>
        <v>46117</v>
      </c>
      <c r="W45" s="23">
        <f t="shared" ca="1" si="1"/>
        <v>46119</v>
      </c>
    </row>
    <row r="46" spans="11:23" x14ac:dyDescent="0.25">
      <c r="K46" t="s">
        <v>145</v>
      </c>
      <c r="L46" t="s">
        <v>146</v>
      </c>
      <c r="M46" t="str">
        <f t="shared" si="3"/>
        <v>CSD - SERBIAN DINAR</v>
      </c>
      <c r="O46" s="23">
        <f t="shared" ca="1" si="2"/>
        <v>46118</v>
      </c>
      <c r="W46" s="23">
        <f t="shared" ca="1" si="1"/>
        <v>46120</v>
      </c>
    </row>
    <row r="47" spans="11:23" x14ac:dyDescent="0.25">
      <c r="K47" t="s">
        <v>147</v>
      </c>
      <c r="L47" t="s">
        <v>148</v>
      </c>
      <c r="M47" t="str">
        <f t="shared" si="3"/>
        <v>CUP - CUBAN PESO</v>
      </c>
      <c r="O47" s="23">
        <f t="shared" ca="1" si="2"/>
        <v>46119</v>
      </c>
      <c r="W47" s="23">
        <f t="shared" ca="1" si="1"/>
        <v>46121</v>
      </c>
    </row>
    <row r="48" spans="11:23" x14ac:dyDescent="0.25">
      <c r="K48" t="s">
        <v>149</v>
      </c>
      <c r="L48" t="s">
        <v>150</v>
      </c>
      <c r="M48" t="str">
        <f t="shared" si="3"/>
        <v>CVE - CAPE VERDE ESCUDO</v>
      </c>
      <c r="O48" s="23">
        <f t="shared" ca="1" si="2"/>
        <v>46120</v>
      </c>
      <c r="W48" s="23">
        <f t="shared" ca="1" si="1"/>
        <v>46122</v>
      </c>
    </row>
    <row r="49" spans="11:23" x14ac:dyDescent="0.25">
      <c r="K49" t="s">
        <v>151</v>
      </c>
      <c r="L49" t="s">
        <v>152</v>
      </c>
      <c r="M49" t="str">
        <f t="shared" si="3"/>
        <v>CYP - CYPRUS POUND</v>
      </c>
      <c r="O49" s="23">
        <f t="shared" ca="1" si="2"/>
        <v>46121</v>
      </c>
      <c r="W49" s="23">
        <f t="shared" ca="1" si="1"/>
        <v>46123</v>
      </c>
    </row>
    <row r="50" spans="11:23" x14ac:dyDescent="0.25">
      <c r="K50" t="s">
        <v>153</v>
      </c>
      <c r="L50" t="s">
        <v>154</v>
      </c>
      <c r="M50" t="str">
        <f t="shared" si="3"/>
        <v>CZK - CZECH KRONA</v>
      </c>
      <c r="O50" s="23">
        <f t="shared" ca="1" si="2"/>
        <v>46122</v>
      </c>
      <c r="W50" s="23">
        <f t="shared" ca="1" si="1"/>
        <v>46124</v>
      </c>
    </row>
    <row r="51" spans="11:23" x14ac:dyDescent="0.25">
      <c r="K51" t="s">
        <v>155</v>
      </c>
      <c r="L51" t="s">
        <v>156</v>
      </c>
      <c r="M51" t="str">
        <f t="shared" si="3"/>
        <v>DEM3 - (INTERNAL) GERMAN MARK (3 DEC.PLACES)</v>
      </c>
      <c r="O51" s="23">
        <f t="shared" ca="1" si="2"/>
        <v>46123</v>
      </c>
      <c r="W51" s="23">
        <f t="shared" ca="1" si="1"/>
        <v>46125</v>
      </c>
    </row>
    <row r="52" spans="11:23" x14ac:dyDescent="0.25">
      <c r="K52" t="s">
        <v>157</v>
      </c>
      <c r="L52" t="s">
        <v>158</v>
      </c>
      <c r="M52" t="str">
        <f t="shared" si="3"/>
        <v>DJF - DJIBOUTI FRANC</v>
      </c>
      <c r="O52" s="23">
        <f t="shared" ca="1" si="2"/>
        <v>46124</v>
      </c>
      <c r="W52" s="23">
        <f t="shared" ca="1" si="1"/>
        <v>46126</v>
      </c>
    </row>
    <row r="53" spans="11:23" x14ac:dyDescent="0.25">
      <c r="K53" t="s">
        <v>159</v>
      </c>
      <c r="L53" t="s">
        <v>160</v>
      </c>
      <c r="M53" t="str">
        <f t="shared" si="3"/>
        <v>DOP - DOMINICAN PESO</v>
      </c>
      <c r="O53" s="23">
        <f t="shared" ca="1" si="2"/>
        <v>46125</v>
      </c>
      <c r="W53" s="23">
        <f t="shared" ca="1" si="1"/>
        <v>46127</v>
      </c>
    </row>
    <row r="54" spans="11:23" x14ac:dyDescent="0.25">
      <c r="K54" t="s">
        <v>161</v>
      </c>
      <c r="L54" t="s">
        <v>162</v>
      </c>
      <c r="M54" t="str">
        <f t="shared" si="3"/>
        <v>DZD - ALGERIAN DINAR</v>
      </c>
      <c r="O54" s="23">
        <f t="shared" ca="1" si="2"/>
        <v>46126</v>
      </c>
      <c r="W54" s="23">
        <f t="shared" ca="1" si="1"/>
        <v>46128</v>
      </c>
    </row>
    <row r="55" spans="11:23" x14ac:dyDescent="0.25">
      <c r="K55" t="s">
        <v>163</v>
      </c>
      <c r="L55" t="s">
        <v>164</v>
      </c>
      <c r="M55" t="str">
        <f t="shared" si="3"/>
        <v>ECS - ECUADORIAN SUCRE (  &gt; USD)</v>
      </c>
      <c r="O55" s="23">
        <f t="shared" ca="1" si="2"/>
        <v>46127</v>
      </c>
      <c r="W55" s="23">
        <f t="shared" ca="1" si="1"/>
        <v>46129</v>
      </c>
    </row>
    <row r="56" spans="11:23" x14ac:dyDescent="0.25">
      <c r="K56" t="s">
        <v>165</v>
      </c>
      <c r="L56" t="s">
        <v>166</v>
      </c>
      <c r="M56" t="str">
        <f t="shared" si="3"/>
        <v>EEK - ESTONIAN KRONE</v>
      </c>
      <c r="O56" s="23">
        <f t="shared" ca="1" si="2"/>
        <v>46128</v>
      </c>
      <c r="W56" s="23">
        <f t="shared" ca="1" si="1"/>
        <v>46130</v>
      </c>
    </row>
    <row r="57" spans="11:23" x14ac:dyDescent="0.25">
      <c r="K57" t="s">
        <v>167</v>
      </c>
      <c r="L57" t="s">
        <v>168</v>
      </c>
      <c r="M57" t="str">
        <f t="shared" si="3"/>
        <v>EGP - EGYPTIAN POUND</v>
      </c>
      <c r="O57" s="23">
        <f t="shared" ca="1" si="2"/>
        <v>46129</v>
      </c>
      <c r="W57" s="23">
        <f t="shared" ca="1" si="1"/>
        <v>46131</v>
      </c>
    </row>
    <row r="58" spans="11:23" x14ac:dyDescent="0.25">
      <c r="K58" t="s">
        <v>169</v>
      </c>
      <c r="L58" t="s">
        <v>170</v>
      </c>
      <c r="M58" t="str">
        <f t="shared" si="3"/>
        <v>ERN - ERITREAN NAFKA</v>
      </c>
      <c r="O58" s="23">
        <f t="shared" ca="1" si="2"/>
        <v>46130</v>
      </c>
      <c r="W58" s="23">
        <f t="shared" ca="1" si="1"/>
        <v>46132</v>
      </c>
    </row>
    <row r="59" spans="11:23" x14ac:dyDescent="0.25">
      <c r="K59" t="s">
        <v>171</v>
      </c>
      <c r="L59" t="s">
        <v>172</v>
      </c>
      <c r="M59" t="str">
        <f t="shared" si="3"/>
        <v>ESP - SPANISH PESETA</v>
      </c>
      <c r="O59" s="23">
        <f t="shared" ca="1" si="2"/>
        <v>46131</v>
      </c>
      <c r="W59" s="23">
        <f t="shared" ca="1" si="1"/>
        <v>46133</v>
      </c>
    </row>
    <row r="60" spans="11:23" x14ac:dyDescent="0.25">
      <c r="K60" t="s">
        <v>173</v>
      </c>
      <c r="L60" t="s">
        <v>174</v>
      </c>
      <c r="M60" t="str">
        <f t="shared" si="3"/>
        <v>ETB - ETHIOPIAN BIRR</v>
      </c>
      <c r="O60" s="23">
        <f t="shared" ca="1" si="2"/>
        <v>46132</v>
      </c>
      <c r="W60" s="23">
        <f t="shared" ca="1" si="1"/>
        <v>46134</v>
      </c>
    </row>
    <row r="61" spans="11:23" x14ac:dyDescent="0.25">
      <c r="K61" t="s">
        <v>175</v>
      </c>
      <c r="L61" t="s">
        <v>176</v>
      </c>
      <c r="M61" t="str">
        <f t="shared" si="3"/>
        <v>FIM - FINNISH MARKKA</v>
      </c>
      <c r="O61" s="23">
        <f t="shared" ca="1" si="2"/>
        <v>46133</v>
      </c>
      <c r="W61" s="23">
        <f t="shared" ca="1" si="1"/>
        <v>46135</v>
      </c>
    </row>
    <row r="62" spans="11:23" x14ac:dyDescent="0.25">
      <c r="K62" t="s">
        <v>177</v>
      </c>
      <c r="L62" t="s">
        <v>178</v>
      </c>
      <c r="M62" t="str">
        <f t="shared" si="3"/>
        <v>FJD - FIJI DOLLAR</v>
      </c>
      <c r="O62" s="23">
        <f t="shared" ca="1" si="2"/>
        <v>46134</v>
      </c>
      <c r="W62" s="23">
        <f t="shared" ca="1" si="1"/>
        <v>46136</v>
      </c>
    </row>
    <row r="63" spans="11:23" x14ac:dyDescent="0.25">
      <c r="K63" t="s">
        <v>179</v>
      </c>
      <c r="L63" t="s">
        <v>180</v>
      </c>
      <c r="M63" t="str">
        <f t="shared" si="3"/>
        <v>FKP - FALKLAND POUND</v>
      </c>
      <c r="O63" s="23">
        <f t="shared" ca="1" si="2"/>
        <v>46135</v>
      </c>
      <c r="W63" s="23">
        <f t="shared" ca="1" si="1"/>
        <v>46137</v>
      </c>
    </row>
    <row r="64" spans="11:23" x14ac:dyDescent="0.25">
      <c r="K64" t="s">
        <v>181</v>
      </c>
      <c r="L64" t="s">
        <v>182</v>
      </c>
      <c r="M64" t="str">
        <f t="shared" si="3"/>
        <v>FRF - FRENCH FRANC</v>
      </c>
      <c r="O64" s="23">
        <f t="shared" ca="1" si="2"/>
        <v>46136</v>
      </c>
      <c r="W64" s="23">
        <f t="shared" ca="1" si="1"/>
        <v>46138</v>
      </c>
    </row>
    <row r="65" spans="11:23" x14ac:dyDescent="0.25">
      <c r="K65" t="s">
        <v>7</v>
      </c>
      <c r="L65" t="s">
        <v>183</v>
      </c>
      <c r="M65" t="str">
        <f t="shared" si="3"/>
        <v>GBP - BRITISH POUND</v>
      </c>
      <c r="O65" s="23">
        <f t="shared" ca="1" si="2"/>
        <v>46137</v>
      </c>
      <c r="W65" s="23">
        <f t="shared" ca="1" si="1"/>
        <v>46139</v>
      </c>
    </row>
    <row r="66" spans="11:23" x14ac:dyDescent="0.25">
      <c r="K66" t="s">
        <v>184</v>
      </c>
      <c r="L66" t="s">
        <v>185</v>
      </c>
      <c r="M66" t="str">
        <f t="shared" si="3"/>
        <v>GEL - GEORGIAN LARI</v>
      </c>
      <c r="O66" s="23">
        <f t="shared" ca="1" si="2"/>
        <v>46138</v>
      </c>
      <c r="W66" s="23">
        <f t="shared" ca="1" si="1"/>
        <v>46140</v>
      </c>
    </row>
    <row r="67" spans="11:23" x14ac:dyDescent="0.25">
      <c r="K67" t="s">
        <v>186</v>
      </c>
      <c r="L67" t="s">
        <v>187</v>
      </c>
      <c r="M67" t="str">
        <f t="shared" ref="M67:M98" si="4">CONCATENATE(K67," - ",L67)</f>
        <v>GHC - GHANIAN CEDI</v>
      </c>
      <c r="O67" s="23">
        <f t="shared" ca="1" si="2"/>
        <v>46139</v>
      </c>
      <c r="W67" s="23">
        <f t="shared" ca="1" si="1"/>
        <v>46141</v>
      </c>
    </row>
    <row r="68" spans="11:23" x14ac:dyDescent="0.25">
      <c r="K68" t="s">
        <v>188</v>
      </c>
      <c r="L68" t="s">
        <v>189</v>
      </c>
      <c r="M68" t="str">
        <f t="shared" si="4"/>
        <v>GIP - GIBRALTAR POUND</v>
      </c>
      <c r="O68" s="23">
        <f t="shared" ca="1" si="2"/>
        <v>46140</v>
      </c>
      <c r="W68" s="23">
        <f t="shared" ref="W68:W131" ca="1" si="5">W67+1</f>
        <v>46142</v>
      </c>
    </row>
    <row r="69" spans="11:23" x14ac:dyDescent="0.25">
      <c r="K69" t="s">
        <v>190</v>
      </c>
      <c r="L69" t="s">
        <v>191</v>
      </c>
      <c r="M69" t="str">
        <f t="shared" si="4"/>
        <v>GMD - GAMBIAN DALASI</v>
      </c>
      <c r="O69" s="23">
        <f t="shared" ca="1" si="2"/>
        <v>46141</v>
      </c>
      <c r="W69" s="23">
        <f t="shared" ca="1" si="5"/>
        <v>46143</v>
      </c>
    </row>
    <row r="70" spans="11:23" x14ac:dyDescent="0.25">
      <c r="K70" t="s">
        <v>192</v>
      </c>
      <c r="L70" t="s">
        <v>193</v>
      </c>
      <c r="M70" t="str">
        <f t="shared" si="4"/>
        <v>GNF - GUINEAN FRANC</v>
      </c>
      <c r="O70" s="23">
        <f t="shared" ca="1" si="2"/>
        <v>46142</v>
      </c>
      <c r="W70" s="23">
        <f t="shared" ca="1" si="5"/>
        <v>46144</v>
      </c>
    </row>
    <row r="71" spans="11:23" x14ac:dyDescent="0.25">
      <c r="K71" t="s">
        <v>194</v>
      </c>
      <c r="L71" t="s">
        <v>195</v>
      </c>
      <c r="M71" t="str">
        <f t="shared" si="4"/>
        <v>GRD - GREEK DRACHMA</v>
      </c>
      <c r="O71" s="23">
        <f t="shared" ca="1" si="2"/>
        <v>46143</v>
      </c>
      <c r="W71" s="23">
        <f t="shared" ca="1" si="5"/>
        <v>46145</v>
      </c>
    </row>
    <row r="72" spans="11:23" x14ac:dyDescent="0.25">
      <c r="K72" t="s">
        <v>196</v>
      </c>
      <c r="L72" t="s">
        <v>197</v>
      </c>
      <c r="M72" t="str">
        <f t="shared" si="4"/>
        <v>HTG - HAITIAN GOURDE</v>
      </c>
      <c r="O72" s="23">
        <f t="shared" ref="O72:O135" ca="1" si="6">O71+1</f>
        <v>46144</v>
      </c>
      <c r="W72" s="23">
        <f t="shared" ca="1" si="5"/>
        <v>46146</v>
      </c>
    </row>
    <row r="73" spans="11:23" x14ac:dyDescent="0.25">
      <c r="K73" t="s">
        <v>198</v>
      </c>
      <c r="L73" t="s">
        <v>199</v>
      </c>
      <c r="M73" t="str">
        <f t="shared" si="4"/>
        <v>HUF - HUNGARIAN FORINT</v>
      </c>
      <c r="O73" s="23">
        <f t="shared" ca="1" si="6"/>
        <v>46145</v>
      </c>
      <c r="W73" s="23">
        <f t="shared" ca="1" si="5"/>
        <v>46147</v>
      </c>
    </row>
    <row r="74" spans="11:23" x14ac:dyDescent="0.25">
      <c r="K74" t="s">
        <v>200</v>
      </c>
      <c r="L74" t="s">
        <v>201</v>
      </c>
      <c r="M74" t="str">
        <f t="shared" si="4"/>
        <v>IDR - INDONESIAN RUPIAH</v>
      </c>
      <c r="O74" s="23">
        <f t="shared" ca="1" si="6"/>
        <v>46146</v>
      </c>
      <c r="W74" s="23">
        <f t="shared" ca="1" si="5"/>
        <v>46148</v>
      </c>
    </row>
    <row r="75" spans="11:23" x14ac:dyDescent="0.25">
      <c r="K75" t="s">
        <v>202</v>
      </c>
      <c r="L75" t="s">
        <v>203</v>
      </c>
      <c r="M75" t="str">
        <f t="shared" si="4"/>
        <v>IEP - IRISH PUNT</v>
      </c>
      <c r="O75" s="23">
        <f t="shared" ca="1" si="6"/>
        <v>46147</v>
      </c>
      <c r="W75" s="23">
        <f t="shared" ca="1" si="5"/>
        <v>46149</v>
      </c>
    </row>
    <row r="76" spans="11:23" x14ac:dyDescent="0.25">
      <c r="K76" t="s">
        <v>204</v>
      </c>
      <c r="L76" t="s">
        <v>205</v>
      </c>
      <c r="M76" t="str">
        <f t="shared" si="4"/>
        <v>ILS - ISRAELI SCHECKEL</v>
      </c>
      <c r="O76" s="23">
        <f t="shared" ca="1" si="6"/>
        <v>46148</v>
      </c>
      <c r="W76" s="23">
        <f t="shared" ca="1" si="5"/>
        <v>46150</v>
      </c>
    </row>
    <row r="77" spans="11:23" x14ac:dyDescent="0.25">
      <c r="K77" t="s">
        <v>206</v>
      </c>
      <c r="L77" t="s">
        <v>207</v>
      </c>
      <c r="M77" t="str">
        <f t="shared" si="4"/>
        <v>INR - INDIAN RUPEE</v>
      </c>
      <c r="O77" s="23">
        <f t="shared" ca="1" si="6"/>
        <v>46149</v>
      </c>
      <c r="W77" s="23">
        <f t="shared" ca="1" si="5"/>
        <v>46151</v>
      </c>
    </row>
    <row r="78" spans="11:23" x14ac:dyDescent="0.25">
      <c r="K78" t="s">
        <v>208</v>
      </c>
      <c r="L78" t="s">
        <v>209</v>
      </c>
      <c r="M78" t="str">
        <f t="shared" si="4"/>
        <v>IQD - IRAQUI DINAR</v>
      </c>
      <c r="O78" s="23">
        <f t="shared" ca="1" si="6"/>
        <v>46150</v>
      </c>
      <c r="W78" s="23">
        <f t="shared" ca="1" si="5"/>
        <v>46152</v>
      </c>
    </row>
    <row r="79" spans="11:23" x14ac:dyDescent="0.25">
      <c r="K79" t="s">
        <v>210</v>
      </c>
      <c r="L79" t="s">
        <v>211</v>
      </c>
      <c r="M79" t="str">
        <f t="shared" si="4"/>
        <v>IRR - IRANIAN RIAL</v>
      </c>
      <c r="O79" s="23">
        <f t="shared" ca="1" si="6"/>
        <v>46151</v>
      </c>
      <c r="W79" s="23">
        <f t="shared" ca="1" si="5"/>
        <v>46153</v>
      </c>
    </row>
    <row r="80" spans="11:23" x14ac:dyDescent="0.25">
      <c r="K80" t="s">
        <v>212</v>
      </c>
      <c r="L80" t="s">
        <v>213</v>
      </c>
      <c r="M80" t="str">
        <f t="shared" si="4"/>
        <v>ISK - ICELAND KRONA</v>
      </c>
      <c r="O80" s="23">
        <f t="shared" ca="1" si="6"/>
        <v>46152</v>
      </c>
      <c r="W80" s="23">
        <f t="shared" ca="1" si="5"/>
        <v>46154</v>
      </c>
    </row>
    <row r="81" spans="11:23" x14ac:dyDescent="0.25">
      <c r="K81" t="s">
        <v>214</v>
      </c>
      <c r="L81" t="s">
        <v>215</v>
      </c>
      <c r="M81" t="str">
        <f t="shared" si="4"/>
        <v>ITL - ITALIAN LIRA</v>
      </c>
      <c r="O81" s="23">
        <f t="shared" ca="1" si="6"/>
        <v>46153</v>
      </c>
      <c r="W81" s="23">
        <f t="shared" ca="1" si="5"/>
        <v>46155</v>
      </c>
    </row>
    <row r="82" spans="11:23" x14ac:dyDescent="0.25">
      <c r="K82" t="s">
        <v>216</v>
      </c>
      <c r="L82" t="s">
        <v>217</v>
      </c>
      <c r="M82" t="str">
        <f t="shared" si="4"/>
        <v>JMD - JAMAICAN DOLLAR</v>
      </c>
      <c r="O82" s="23">
        <f t="shared" ca="1" si="6"/>
        <v>46154</v>
      </c>
      <c r="W82" s="23">
        <f t="shared" ca="1" si="5"/>
        <v>46156</v>
      </c>
    </row>
    <row r="83" spans="11:23" x14ac:dyDescent="0.25">
      <c r="K83" t="s">
        <v>218</v>
      </c>
      <c r="L83" t="s">
        <v>219</v>
      </c>
      <c r="M83" t="str">
        <f t="shared" si="4"/>
        <v>JOD - JORDANIAN DINAR</v>
      </c>
      <c r="O83" s="23">
        <f t="shared" ca="1" si="6"/>
        <v>46155</v>
      </c>
      <c r="W83" s="23">
        <f t="shared" ca="1" si="5"/>
        <v>46157</v>
      </c>
    </row>
    <row r="84" spans="11:23" x14ac:dyDescent="0.25">
      <c r="K84" t="s">
        <v>220</v>
      </c>
      <c r="L84" t="s">
        <v>221</v>
      </c>
      <c r="M84" t="str">
        <f t="shared" si="4"/>
        <v>JPY - JAPANESE YEN</v>
      </c>
      <c r="O84" s="23">
        <f t="shared" ca="1" si="6"/>
        <v>46156</v>
      </c>
      <c r="W84" s="23">
        <f t="shared" ca="1" si="5"/>
        <v>46158</v>
      </c>
    </row>
    <row r="85" spans="11:23" x14ac:dyDescent="0.25">
      <c r="K85" t="s">
        <v>222</v>
      </c>
      <c r="L85" t="s">
        <v>223</v>
      </c>
      <c r="M85" t="str">
        <f t="shared" si="4"/>
        <v>KES - KENYAN SHILLING</v>
      </c>
      <c r="O85" s="23">
        <f t="shared" ca="1" si="6"/>
        <v>46157</v>
      </c>
      <c r="W85" s="23">
        <f t="shared" ca="1" si="5"/>
        <v>46159</v>
      </c>
    </row>
    <row r="86" spans="11:23" x14ac:dyDescent="0.25">
      <c r="K86" t="s">
        <v>224</v>
      </c>
      <c r="L86" t="s">
        <v>225</v>
      </c>
      <c r="M86" t="str">
        <f t="shared" si="4"/>
        <v>KGS - KYRGYZSTAN SOM</v>
      </c>
      <c r="O86" s="23">
        <f t="shared" ca="1" si="6"/>
        <v>46158</v>
      </c>
      <c r="W86" s="23">
        <f t="shared" ca="1" si="5"/>
        <v>46160</v>
      </c>
    </row>
    <row r="87" spans="11:23" x14ac:dyDescent="0.25">
      <c r="K87" t="s">
        <v>226</v>
      </c>
      <c r="L87" t="s">
        <v>227</v>
      </c>
      <c r="M87" t="str">
        <f t="shared" si="4"/>
        <v>KHR - CAMBODIAN RIEL</v>
      </c>
      <c r="O87" s="23">
        <f t="shared" ca="1" si="6"/>
        <v>46159</v>
      </c>
      <c r="W87" s="23">
        <f t="shared" ca="1" si="5"/>
        <v>46161</v>
      </c>
    </row>
    <row r="88" spans="11:23" x14ac:dyDescent="0.25">
      <c r="K88" t="s">
        <v>228</v>
      </c>
      <c r="L88" t="s">
        <v>229</v>
      </c>
      <c r="M88" t="str">
        <f t="shared" si="4"/>
        <v>KMF - COMOROS FRANC</v>
      </c>
      <c r="O88" s="23">
        <f t="shared" ca="1" si="6"/>
        <v>46160</v>
      </c>
      <c r="W88" s="23">
        <f t="shared" ca="1" si="5"/>
        <v>46162</v>
      </c>
    </row>
    <row r="89" spans="11:23" x14ac:dyDescent="0.25">
      <c r="K89" t="s">
        <v>230</v>
      </c>
      <c r="L89" t="s">
        <v>231</v>
      </c>
      <c r="M89" t="str">
        <f t="shared" si="4"/>
        <v>KPW - NORTH KOREAN WON</v>
      </c>
      <c r="O89" s="23">
        <f t="shared" ca="1" si="6"/>
        <v>46161</v>
      </c>
      <c r="W89" s="23">
        <f t="shared" ca="1" si="5"/>
        <v>46163</v>
      </c>
    </row>
    <row r="90" spans="11:23" x14ac:dyDescent="0.25">
      <c r="K90" t="s">
        <v>232</v>
      </c>
      <c r="L90" t="s">
        <v>233</v>
      </c>
      <c r="M90" t="str">
        <f t="shared" si="4"/>
        <v>KRW - SOUTH KOREAN WON</v>
      </c>
      <c r="O90" s="23">
        <f t="shared" ca="1" si="6"/>
        <v>46162</v>
      </c>
      <c r="W90" s="23">
        <f t="shared" ca="1" si="5"/>
        <v>46164</v>
      </c>
    </row>
    <row r="91" spans="11:23" x14ac:dyDescent="0.25">
      <c r="K91" t="s">
        <v>234</v>
      </c>
      <c r="L91" t="s">
        <v>235</v>
      </c>
      <c r="M91" t="str">
        <f t="shared" si="4"/>
        <v>KWD - KUWAITI DINAR</v>
      </c>
      <c r="O91" s="23">
        <f t="shared" ca="1" si="6"/>
        <v>46163</v>
      </c>
      <c r="W91" s="23">
        <f t="shared" ca="1" si="5"/>
        <v>46165</v>
      </c>
    </row>
    <row r="92" spans="11:23" x14ac:dyDescent="0.25">
      <c r="K92" t="s">
        <v>236</v>
      </c>
      <c r="L92" t="s">
        <v>237</v>
      </c>
      <c r="M92" t="str">
        <f t="shared" si="4"/>
        <v>KYD - CAYMAN DOLLAR</v>
      </c>
      <c r="O92" s="23">
        <f t="shared" ca="1" si="6"/>
        <v>46164</v>
      </c>
      <c r="W92" s="23">
        <f t="shared" ca="1" si="5"/>
        <v>46166</v>
      </c>
    </row>
    <row r="93" spans="11:23" x14ac:dyDescent="0.25">
      <c r="K93" t="s">
        <v>238</v>
      </c>
      <c r="L93" t="s">
        <v>239</v>
      </c>
      <c r="M93" t="str">
        <f t="shared" si="4"/>
        <v>KZT - KAZAKSTANIAN TENGE</v>
      </c>
      <c r="O93" s="23">
        <f t="shared" ca="1" si="6"/>
        <v>46165</v>
      </c>
      <c r="W93" s="23">
        <f t="shared" ca="1" si="5"/>
        <v>46167</v>
      </c>
    </row>
    <row r="94" spans="11:23" x14ac:dyDescent="0.25">
      <c r="K94" t="s">
        <v>240</v>
      </c>
      <c r="L94" t="s">
        <v>241</v>
      </c>
      <c r="M94" t="str">
        <f t="shared" si="4"/>
        <v>LAK - LAOTIAN KIP</v>
      </c>
      <c r="O94" s="23">
        <f t="shared" ca="1" si="6"/>
        <v>46166</v>
      </c>
      <c r="W94" s="23">
        <f t="shared" ca="1" si="5"/>
        <v>46168</v>
      </c>
    </row>
    <row r="95" spans="11:23" x14ac:dyDescent="0.25">
      <c r="K95" t="s">
        <v>242</v>
      </c>
      <c r="L95" t="s">
        <v>243</v>
      </c>
      <c r="M95" t="str">
        <f t="shared" si="4"/>
        <v>LBP - LEBANESE POUND</v>
      </c>
      <c r="O95" s="23">
        <f t="shared" ca="1" si="6"/>
        <v>46167</v>
      </c>
      <c r="W95" s="23">
        <f t="shared" ca="1" si="5"/>
        <v>46169</v>
      </c>
    </row>
    <row r="96" spans="11:23" x14ac:dyDescent="0.25">
      <c r="K96" t="s">
        <v>244</v>
      </c>
      <c r="L96" t="s">
        <v>245</v>
      </c>
      <c r="M96" t="str">
        <f t="shared" si="4"/>
        <v>LKR - SRI LANKAN RUPEE</v>
      </c>
      <c r="O96" s="23">
        <f t="shared" ca="1" si="6"/>
        <v>46168</v>
      </c>
      <c r="W96" s="23">
        <f t="shared" ca="1" si="5"/>
        <v>46170</v>
      </c>
    </row>
    <row r="97" spans="11:23" x14ac:dyDescent="0.25">
      <c r="K97" t="s">
        <v>246</v>
      </c>
      <c r="L97" t="s">
        <v>247</v>
      </c>
      <c r="M97" t="str">
        <f t="shared" si="4"/>
        <v>LRD - LIBERIAN DOLLAR</v>
      </c>
      <c r="O97" s="23">
        <f t="shared" ca="1" si="6"/>
        <v>46169</v>
      </c>
      <c r="W97" s="23">
        <f t="shared" ca="1" si="5"/>
        <v>46171</v>
      </c>
    </row>
    <row r="98" spans="11:23" x14ac:dyDescent="0.25">
      <c r="K98" t="s">
        <v>248</v>
      </c>
      <c r="L98" t="s">
        <v>249</v>
      </c>
      <c r="M98" t="str">
        <f t="shared" si="4"/>
        <v>LSL - LESOTHO LOTI</v>
      </c>
      <c r="O98" s="23">
        <f t="shared" ca="1" si="6"/>
        <v>46170</v>
      </c>
      <c r="W98" s="23">
        <f t="shared" ca="1" si="5"/>
        <v>46172</v>
      </c>
    </row>
    <row r="99" spans="11:23" x14ac:dyDescent="0.25">
      <c r="K99" t="s">
        <v>250</v>
      </c>
      <c r="L99" t="s">
        <v>251</v>
      </c>
      <c r="M99" t="str">
        <f t="shared" ref="M99:M130" si="7">CONCATENATE(K99," - ",L99)</f>
        <v>LTL - LITHUANIAN LITA</v>
      </c>
      <c r="O99" s="23">
        <f t="shared" ca="1" si="6"/>
        <v>46171</v>
      </c>
      <c r="W99" s="23">
        <f t="shared" ca="1" si="5"/>
        <v>46173</v>
      </c>
    </row>
    <row r="100" spans="11:23" x14ac:dyDescent="0.25">
      <c r="K100" t="s">
        <v>252</v>
      </c>
      <c r="L100" t="s">
        <v>253</v>
      </c>
      <c r="M100" t="str">
        <f t="shared" si="7"/>
        <v>LUF - LUXEMBOURG FRANC</v>
      </c>
      <c r="O100" s="23">
        <f t="shared" ca="1" si="6"/>
        <v>46172</v>
      </c>
      <c r="W100" s="23">
        <f t="shared" ca="1" si="5"/>
        <v>46174</v>
      </c>
    </row>
    <row r="101" spans="11:23" x14ac:dyDescent="0.25">
      <c r="K101" t="s">
        <v>254</v>
      </c>
      <c r="L101" t="s">
        <v>255</v>
      </c>
      <c r="M101" t="str">
        <f t="shared" si="7"/>
        <v>LVL - LATVIAN LAT</v>
      </c>
      <c r="O101" s="23">
        <f t="shared" ca="1" si="6"/>
        <v>46173</v>
      </c>
      <c r="W101" s="23">
        <f t="shared" ca="1" si="5"/>
        <v>46175</v>
      </c>
    </row>
    <row r="102" spans="11:23" x14ac:dyDescent="0.25">
      <c r="K102" t="s">
        <v>256</v>
      </c>
      <c r="L102" t="s">
        <v>257</v>
      </c>
      <c r="M102" t="str">
        <f t="shared" si="7"/>
        <v>LYD - LIBYAN DINAR</v>
      </c>
      <c r="O102" s="23">
        <f t="shared" ca="1" si="6"/>
        <v>46174</v>
      </c>
      <c r="W102" s="23">
        <f t="shared" ca="1" si="5"/>
        <v>46176</v>
      </c>
    </row>
    <row r="103" spans="11:23" x14ac:dyDescent="0.25">
      <c r="K103" t="s">
        <v>258</v>
      </c>
      <c r="L103" t="s">
        <v>259</v>
      </c>
      <c r="M103" t="str">
        <f t="shared" si="7"/>
        <v>MAD - MOROCCAN DIRHAM</v>
      </c>
      <c r="O103" s="23">
        <f t="shared" ca="1" si="6"/>
        <v>46175</v>
      </c>
      <c r="W103" s="23">
        <f t="shared" ca="1" si="5"/>
        <v>46177</v>
      </c>
    </row>
    <row r="104" spans="11:23" x14ac:dyDescent="0.25">
      <c r="K104" t="s">
        <v>260</v>
      </c>
      <c r="L104" t="s">
        <v>261</v>
      </c>
      <c r="M104" t="str">
        <f t="shared" si="7"/>
        <v>MDL - MOLDAVIAN LEU</v>
      </c>
      <c r="O104" s="23">
        <f t="shared" ca="1" si="6"/>
        <v>46176</v>
      </c>
      <c r="W104" s="23">
        <f t="shared" ca="1" si="5"/>
        <v>46178</v>
      </c>
    </row>
    <row r="105" spans="11:23" x14ac:dyDescent="0.25">
      <c r="K105" t="s">
        <v>262</v>
      </c>
      <c r="L105" t="s">
        <v>263</v>
      </c>
      <c r="M105" t="str">
        <f t="shared" si="7"/>
        <v>MGA - MADAGASCAN ARIARY (NEW)</v>
      </c>
      <c r="O105" s="23">
        <f t="shared" ca="1" si="6"/>
        <v>46177</v>
      </c>
      <c r="W105" s="23">
        <f t="shared" ca="1" si="5"/>
        <v>46179</v>
      </c>
    </row>
    <row r="106" spans="11:23" x14ac:dyDescent="0.25">
      <c r="K106" t="s">
        <v>264</v>
      </c>
      <c r="L106" t="s">
        <v>265</v>
      </c>
      <c r="M106" t="str">
        <f t="shared" si="7"/>
        <v>MGF - MADAGASCAN FRANC (OLD</v>
      </c>
      <c r="O106" s="23">
        <f t="shared" ca="1" si="6"/>
        <v>46178</v>
      </c>
      <c r="W106" s="23">
        <f t="shared" ca="1" si="5"/>
        <v>46180</v>
      </c>
    </row>
    <row r="107" spans="11:23" x14ac:dyDescent="0.25">
      <c r="K107" t="s">
        <v>266</v>
      </c>
      <c r="L107" t="s">
        <v>267</v>
      </c>
      <c r="M107" t="str">
        <f t="shared" si="7"/>
        <v>MKD - MACEDONIAN DENAR</v>
      </c>
      <c r="O107" s="23">
        <f t="shared" ca="1" si="6"/>
        <v>46179</v>
      </c>
      <c r="W107" s="23">
        <f t="shared" ca="1" si="5"/>
        <v>46181</v>
      </c>
    </row>
    <row r="108" spans="11:23" x14ac:dyDescent="0.25">
      <c r="K108" t="s">
        <v>268</v>
      </c>
      <c r="L108" t="s">
        <v>269</v>
      </c>
      <c r="M108" t="str">
        <f t="shared" si="7"/>
        <v>MMK - MYANMAR KYAT</v>
      </c>
      <c r="O108" s="23">
        <f t="shared" ca="1" si="6"/>
        <v>46180</v>
      </c>
      <c r="W108" s="23">
        <f t="shared" ca="1" si="5"/>
        <v>46182</v>
      </c>
    </row>
    <row r="109" spans="11:23" x14ac:dyDescent="0.25">
      <c r="K109" t="s">
        <v>270</v>
      </c>
      <c r="L109" t="s">
        <v>271</v>
      </c>
      <c r="M109" t="str">
        <f t="shared" si="7"/>
        <v>MNT - MONGOLIAN TUGRIK</v>
      </c>
      <c r="O109" s="23">
        <f t="shared" ca="1" si="6"/>
        <v>46181</v>
      </c>
      <c r="W109" s="23">
        <f t="shared" ca="1" si="5"/>
        <v>46183</v>
      </c>
    </row>
    <row r="110" spans="11:23" x14ac:dyDescent="0.25">
      <c r="K110" t="s">
        <v>272</v>
      </c>
      <c r="L110" t="s">
        <v>273</v>
      </c>
      <c r="M110" t="str">
        <f t="shared" si="7"/>
        <v>MOP - MACAO PATACA</v>
      </c>
      <c r="O110" s="23">
        <f t="shared" ca="1" si="6"/>
        <v>46182</v>
      </c>
      <c r="W110" s="23">
        <f t="shared" ca="1" si="5"/>
        <v>46184</v>
      </c>
    </row>
    <row r="111" spans="11:23" x14ac:dyDescent="0.25">
      <c r="K111" t="s">
        <v>274</v>
      </c>
      <c r="L111" t="s">
        <v>275</v>
      </c>
      <c r="M111" t="str">
        <f t="shared" si="7"/>
        <v>MRO - MAURITANIAN OUGUIYA</v>
      </c>
      <c r="O111" s="23">
        <f t="shared" ca="1" si="6"/>
        <v>46183</v>
      </c>
      <c r="W111" s="23">
        <f t="shared" ca="1" si="5"/>
        <v>46185</v>
      </c>
    </row>
    <row r="112" spans="11:23" x14ac:dyDescent="0.25">
      <c r="K112" t="s">
        <v>276</v>
      </c>
      <c r="L112" t="s">
        <v>277</v>
      </c>
      <c r="M112" t="str">
        <f t="shared" si="7"/>
        <v>MTL - MALTESE LIRA</v>
      </c>
      <c r="O112" s="23">
        <f t="shared" ca="1" si="6"/>
        <v>46184</v>
      </c>
      <c r="W112" s="23">
        <f t="shared" ca="1" si="5"/>
        <v>46186</v>
      </c>
    </row>
    <row r="113" spans="11:23" x14ac:dyDescent="0.25">
      <c r="K113" t="s">
        <v>278</v>
      </c>
      <c r="L113" t="s">
        <v>279</v>
      </c>
      <c r="M113" t="str">
        <f t="shared" si="7"/>
        <v>MUR - MAURITIAN RUPEE</v>
      </c>
      <c r="O113" s="23">
        <f t="shared" ca="1" si="6"/>
        <v>46185</v>
      </c>
      <c r="W113" s="23">
        <f t="shared" ca="1" si="5"/>
        <v>46187</v>
      </c>
    </row>
    <row r="114" spans="11:23" x14ac:dyDescent="0.25">
      <c r="K114" t="s">
        <v>280</v>
      </c>
      <c r="L114" t="s">
        <v>281</v>
      </c>
      <c r="M114" t="str">
        <f t="shared" si="7"/>
        <v>MVR - MALDIVE RUFIYAA</v>
      </c>
      <c r="O114" s="23">
        <f t="shared" ca="1" si="6"/>
        <v>46186</v>
      </c>
      <c r="W114" s="23">
        <f t="shared" ca="1" si="5"/>
        <v>46188</v>
      </c>
    </row>
    <row r="115" spans="11:23" x14ac:dyDescent="0.25">
      <c r="K115" t="s">
        <v>282</v>
      </c>
      <c r="L115" t="s">
        <v>283</v>
      </c>
      <c r="M115" t="str">
        <f t="shared" si="7"/>
        <v>MWK - MALAWI KWACHA</v>
      </c>
      <c r="O115" s="23">
        <f t="shared" ca="1" si="6"/>
        <v>46187</v>
      </c>
      <c r="W115" s="23">
        <f t="shared" ca="1" si="5"/>
        <v>46189</v>
      </c>
    </row>
    <row r="116" spans="11:23" x14ac:dyDescent="0.25">
      <c r="K116" t="s">
        <v>284</v>
      </c>
      <c r="L116" t="s">
        <v>285</v>
      </c>
      <c r="M116" t="str">
        <f t="shared" si="7"/>
        <v>MXN - MEXICAN PESOS</v>
      </c>
      <c r="O116" s="23">
        <f t="shared" ca="1" si="6"/>
        <v>46188</v>
      </c>
      <c r="W116" s="23">
        <f t="shared" ca="1" si="5"/>
        <v>46190</v>
      </c>
    </row>
    <row r="117" spans="11:23" x14ac:dyDescent="0.25">
      <c r="K117" t="s">
        <v>286</v>
      </c>
      <c r="L117" t="s">
        <v>287</v>
      </c>
      <c r="M117" t="str">
        <f t="shared" si="7"/>
        <v>MYR - MALAYSIAN RINGGIT</v>
      </c>
      <c r="O117" s="23">
        <f t="shared" ca="1" si="6"/>
        <v>46189</v>
      </c>
      <c r="W117" s="23">
        <f t="shared" ca="1" si="5"/>
        <v>46191</v>
      </c>
    </row>
    <row r="118" spans="11:23" x14ac:dyDescent="0.25">
      <c r="K118" t="s">
        <v>288</v>
      </c>
      <c r="L118" t="s">
        <v>289</v>
      </c>
      <c r="M118" t="str">
        <f t="shared" si="7"/>
        <v>MZM - MOZAMBIQUE METICAL</v>
      </c>
      <c r="O118" s="23">
        <f t="shared" ca="1" si="6"/>
        <v>46190</v>
      </c>
      <c r="W118" s="23">
        <f t="shared" ca="1" si="5"/>
        <v>46192</v>
      </c>
    </row>
    <row r="119" spans="11:23" x14ac:dyDescent="0.25">
      <c r="K119" t="s">
        <v>290</v>
      </c>
      <c r="L119" t="s">
        <v>291</v>
      </c>
      <c r="M119" t="str">
        <f t="shared" si="7"/>
        <v>NAD - NAMIBIAN DOLLAR</v>
      </c>
      <c r="O119" s="23">
        <f t="shared" ca="1" si="6"/>
        <v>46191</v>
      </c>
      <c r="W119" s="23">
        <f t="shared" ca="1" si="5"/>
        <v>46193</v>
      </c>
    </row>
    <row r="120" spans="11:23" x14ac:dyDescent="0.25">
      <c r="K120" t="s">
        <v>292</v>
      </c>
      <c r="L120" t="s">
        <v>293</v>
      </c>
      <c r="M120" t="str">
        <f t="shared" si="7"/>
        <v>NGN - NIGERIAN NAIRA</v>
      </c>
      <c r="O120" s="23">
        <f t="shared" ca="1" si="6"/>
        <v>46192</v>
      </c>
      <c r="W120" s="23">
        <f t="shared" ca="1" si="5"/>
        <v>46194</v>
      </c>
    </row>
    <row r="121" spans="11:23" x14ac:dyDescent="0.25">
      <c r="K121" t="s">
        <v>294</v>
      </c>
      <c r="L121" t="s">
        <v>295</v>
      </c>
      <c r="M121" t="str">
        <f t="shared" si="7"/>
        <v>NIO - NICARAGUAN CORDOBA ORO</v>
      </c>
      <c r="O121" s="23">
        <f t="shared" ca="1" si="6"/>
        <v>46193</v>
      </c>
      <c r="W121" s="23">
        <f t="shared" ca="1" si="5"/>
        <v>46195</v>
      </c>
    </row>
    <row r="122" spans="11:23" x14ac:dyDescent="0.25">
      <c r="K122" t="s">
        <v>296</v>
      </c>
      <c r="L122" t="s">
        <v>297</v>
      </c>
      <c r="M122" t="str">
        <f t="shared" si="7"/>
        <v>NLG - DUTCH GUILDER</v>
      </c>
      <c r="O122" s="23">
        <f t="shared" ca="1" si="6"/>
        <v>46194</v>
      </c>
      <c r="W122" s="23">
        <f t="shared" ca="1" si="5"/>
        <v>46196</v>
      </c>
    </row>
    <row r="123" spans="11:23" x14ac:dyDescent="0.25">
      <c r="K123" t="s">
        <v>298</v>
      </c>
      <c r="L123" t="s">
        <v>299</v>
      </c>
      <c r="M123" t="str">
        <f t="shared" si="7"/>
        <v>NOK - NORWEGIAN KRONE</v>
      </c>
      <c r="O123" s="23">
        <f t="shared" ca="1" si="6"/>
        <v>46195</v>
      </c>
      <c r="W123" s="23">
        <f t="shared" ca="1" si="5"/>
        <v>46197</v>
      </c>
    </row>
    <row r="124" spans="11:23" x14ac:dyDescent="0.25">
      <c r="K124" t="s">
        <v>300</v>
      </c>
      <c r="L124" t="s">
        <v>301</v>
      </c>
      <c r="M124" t="str">
        <f t="shared" si="7"/>
        <v>NPR - NEPALESE RUPEE</v>
      </c>
      <c r="O124" s="23">
        <f t="shared" ca="1" si="6"/>
        <v>46196</v>
      </c>
      <c r="W124" s="23">
        <f t="shared" ca="1" si="5"/>
        <v>46198</v>
      </c>
    </row>
    <row r="125" spans="11:23" x14ac:dyDescent="0.25">
      <c r="K125" t="s">
        <v>302</v>
      </c>
      <c r="L125" t="s">
        <v>303</v>
      </c>
      <c r="M125" t="str">
        <f t="shared" si="7"/>
        <v>NZD - NEW ZEALAND DOLLARS</v>
      </c>
      <c r="O125" s="23">
        <f t="shared" ca="1" si="6"/>
        <v>46197</v>
      </c>
      <c r="W125" s="23">
        <f t="shared" ca="1" si="5"/>
        <v>46199</v>
      </c>
    </row>
    <row r="126" spans="11:23" x14ac:dyDescent="0.25">
      <c r="K126" t="s">
        <v>304</v>
      </c>
      <c r="L126" t="s">
        <v>305</v>
      </c>
      <c r="M126" t="str">
        <f t="shared" si="7"/>
        <v>OMR - OMANI RIAL</v>
      </c>
      <c r="O126" s="23">
        <f t="shared" ca="1" si="6"/>
        <v>46198</v>
      </c>
      <c r="W126" s="23">
        <f t="shared" ca="1" si="5"/>
        <v>46200</v>
      </c>
    </row>
    <row r="127" spans="11:23" x14ac:dyDescent="0.25">
      <c r="K127" t="s">
        <v>306</v>
      </c>
      <c r="L127" t="s">
        <v>307</v>
      </c>
      <c r="M127" t="str">
        <f t="shared" si="7"/>
        <v>PAB - PANAMANIAN BALBOA</v>
      </c>
      <c r="O127" s="23">
        <f t="shared" ca="1" si="6"/>
        <v>46199</v>
      </c>
      <c r="W127" s="23">
        <f t="shared" ca="1" si="5"/>
        <v>46201</v>
      </c>
    </row>
    <row r="128" spans="11:23" x14ac:dyDescent="0.25">
      <c r="K128" t="s">
        <v>308</v>
      </c>
      <c r="L128" t="s">
        <v>309</v>
      </c>
      <c r="M128" t="str">
        <f t="shared" si="7"/>
        <v>PEN - PERUVIAN NEW SOL</v>
      </c>
      <c r="O128" s="23">
        <f t="shared" ca="1" si="6"/>
        <v>46200</v>
      </c>
      <c r="W128" s="23">
        <f t="shared" ca="1" si="5"/>
        <v>46202</v>
      </c>
    </row>
    <row r="129" spans="11:23" x14ac:dyDescent="0.25">
      <c r="K129" t="s">
        <v>310</v>
      </c>
      <c r="L129" t="s">
        <v>311</v>
      </c>
      <c r="M129" t="str">
        <f t="shared" si="7"/>
        <v>PGK - PAPUA NEW GUINEA KINA</v>
      </c>
      <c r="O129" s="23">
        <f t="shared" ca="1" si="6"/>
        <v>46201</v>
      </c>
      <c r="W129" s="23">
        <f t="shared" ca="1" si="5"/>
        <v>46203</v>
      </c>
    </row>
    <row r="130" spans="11:23" x14ac:dyDescent="0.25">
      <c r="K130" t="s">
        <v>312</v>
      </c>
      <c r="L130" t="s">
        <v>313</v>
      </c>
      <c r="M130" t="str">
        <f t="shared" si="7"/>
        <v>PHP - PHILIPPINE PESO</v>
      </c>
      <c r="O130" s="23">
        <f t="shared" ca="1" si="6"/>
        <v>46202</v>
      </c>
      <c r="W130" s="23">
        <f t="shared" ca="1" si="5"/>
        <v>46204</v>
      </c>
    </row>
    <row r="131" spans="11:23" x14ac:dyDescent="0.25">
      <c r="K131" t="s">
        <v>314</v>
      </c>
      <c r="L131" t="s">
        <v>315</v>
      </c>
      <c r="M131" t="str">
        <f t="shared" ref="M131:M162" si="8">CONCATENATE(K131," - ",L131)</f>
        <v>PKR - PAKISTANI RUPEE</v>
      </c>
      <c r="O131" s="23">
        <f t="shared" ca="1" si="6"/>
        <v>46203</v>
      </c>
      <c r="W131" s="23">
        <f t="shared" ca="1" si="5"/>
        <v>46205</v>
      </c>
    </row>
    <row r="132" spans="11:23" x14ac:dyDescent="0.25">
      <c r="K132" t="s">
        <v>4</v>
      </c>
      <c r="L132" t="s">
        <v>316</v>
      </c>
      <c r="M132" t="str">
        <f t="shared" si="8"/>
        <v>PLN - POLISH ZLOTY (NEW)</v>
      </c>
      <c r="O132" s="23">
        <f t="shared" ca="1" si="6"/>
        <v>46204</v>
      </c>
      <c r="W132" s="23">
        <f t="shared" ref="W132:W195" ca="1" si="9">W131+1</f>
        <v>46206</v>
      </c>
    </row>
    <row r="133" spans="11:23" x14ac:dyDescent="0.25">
      <c r="K133" t="s">
        <v>317</v>
      </c>
      <c r="L133" t="s">
        <v>318</v>
      </c>
      <c r="M133" t="str">
        <f t="shared" si="8"/>
        <v>PTE - PORTUGUESE ESCUDO</v>
      </c>
      <c r="O133" s="23">
        <f t="shared" ca="1" si="6"/>
        <v>46205</v>
      </c>
      <c r="W133" s="23">
        <f t="shared" ca="1" si="9"/>
        <v>46207</v>
      </c>
    </row>
    <row r="134" spans="11:23" x14ac:dyDescent="0.25">
      <c r="K134" t="s">
        <v>319</v>
      </c>
      <c r="L134" t="s">
        <v>320</v>
      </c>
      <c r="M134" t="str">
        <f t="shared" si="8"/>
        <v>PYG - PARAGUAYAN GUARANI</v>
      </c>
      <c r="O134" s="23">
        <f t="shared" ca="1" si="6"/>
        <v>46206</v>
      </c>
      <c r="W134" s="23">
        <f t="shared" ca="1" si="9"/>
        <v>46208</v>
      </c>
    </row>
    <row r="135" spans="11:23" x14ac:dyDescent="0.25">
      <c r="K135" t="s">
        <v>321</v>
      </c>
      <c r="L135" t="s">
        <v>322</v>
      </c>
      <c r="M135" t="str">
        <f t="shared" si="8"/>
        <v>QAR - QATAR RIAL</v>
      </c>
      <c r="O135" s="23">
        <f t="shared" ca="1" si="6"/>
        <v>46207</v>
      </c>
      <c r="W135" s="23">
        <f t="shared" ca="1" si="9"/>
        <v>46209</v>
      </c>
    </row>
    <row r="136" spans="11:23" x14ac:dyDescent="0.25">
      <c r="K136" t="s">
        <v>323</v>
      </c>
      <c r="L136" t="s">
        <v>324</v>
      </c>
      <c r="M136" t="str">
        <f t="shared" si="8"/>
        <v>RMB - CHINESISCHE RENMINBI (NATIONAL)</v>
      </c>
      <c r="O136" s="23">
        <f t="shared" ref="O136:O199" ca="1" si="10">O135+1</f>
        <v>46208</v>
      </c>
      <c r="W136" s="23">
        <f t="shared" ca="1" si="9"/>
        <v>46210</v>
      </c>
    </row>
    <row r="137" spans="11:23" x14ac:dyDescent="0.25">
      <c r="K137" t="s">
        <v>325</v>
      </c>
      <c r="L137" t="s">
        <v>326</v>
      </c>
      <c r="M137" t="str">
        <f t="shared" si="8"/>
        <v>ROL - ROMANIAN LEU</v>
      </c>
      <c r="O137" s="23">
        <f t="shared" ca="1" si="10"/>
        <v>46209</v>
      </c>
      <c r="W137" s="23">
        <f t="shared" ca="1" si="9"/>
        <v>46211</v>
      </c>
    </row>
    <row r="138" spans="11:23" x14ac:dyDescent="0.25">
      <c r="K138" t="s">
        <v>327</v>
      </c>
      <c r="L138" t="s">
        <v>328</v>
      </c>
      <c r="M138" t="str">
        <f t="shared" si="8"/>
        <v>RUB - RUSSIAN RUBLE</v>
      </c>
      <c r="O138" s="23">
        <f t="shared" ca="1" si="10"/>
        <v>46210</v>
      </c>
      <c r="W138" s="23">
        <f t="shared" ca="1" si="9"/>
        <v>46212</v>
      </c>
    </row>
    <row r="139" spans="11:23" x14ac:dyDescent="0.25">
      <c r="K139" t="s">
        <v>329</v>
      </c>
      <c r="L139" t="s">
        <v>330</v>
      </c>
      <c r="M139" t="str">
        <f t="shared" si="8"/>
        <v>RWF - RWANDAN FRANC</v>
      </c>
      <c r="O139" s="23">
        <f t="shared" ca="1" si="10"/>
        <v>46211</v>
      </c>
      <c r="W139" s="23">
        <f t="shared" ca="1" si="9"/>
        <v>46213</v>
      </c>
    </row>
    <row r="140" spans="11:23" x14ac:dyDescent="0.25">
      <c r="K140" t="s">
        <v>331</v>
      </c>
      <c r="L140" t="s">
        <v>332</v>
      </c>
      <c r="M140" t="str">
        <f t="shared" si="8"/>
        <v>SAR - SAUDI RIYAL</v>
      </c>
      <c r="O140" s="23">
        <f t="shared" ca="1" si="10"/>
        <v>46212</v>
      </c>
      <c r="W140" s="23">
        <f t="shared" ca="1" si="9"/>
        <v>46214</v>
      </c>
    </row>
    <row r="141" spans="11:23" x14ac:dyDescent="0.25">
      <c r="K141" t="s">
        <v>333</v>
      </c>
      <c r="L141" t="s">
        <v>334</v>
      </c>
      <c r="M141" t="str">
        <f t="shared" si="8"/>
        <v>SBD - SOLOMON ISLANDS DOLLAR</v>
      </c>
      <c r="O141" s="23">
        <f t="shared" ca="1" si="10"/>
        <v>46213</v>
      </c>
      <c r="W141" s="23">
        <f t="shared" ca="1" si="9"/>
        <v>46215</v>
      </c>
    </row>
    <row r="142" spans="11:23" x14ac:dyDescent="0.25">
      <c r="K142" t="s">
        <v>335</v>
      </c>
      <c r="L142" t="s">
        <v>336</v>
      </c>
      <c r="M142" t="str">
        <f t="shared" si="8"/>
        <v>SCR - SEYCHELLES RUPEE</v>
      </c>
      <c r="O142" s="23">
        <f t="shared" ca="1" si="10"/>
        <v>46214</v>
      </c>
      <c r="W142" s="23">
        <f t="shared" ca="1" si="9"/>
        <v>46216</v>
      </c>
    </row>
    <row r="143" spans="11:23" x14ac:dyDescent="0.25">
      <c r="K143" t="s">
        <v>337</v>
      </c>
      <c r="L143" t="s">
        <v>338</v>
      </c>
      <c r="M143" t="str">
        <f t="shared" si="8"/>
        <v>SDD - SUDANESE DINAR</v>
      </c>
      <c r="O143" s="23">
        <f t="shared" ca="1" si="10"/>
        <v>46215</v>
      </c>
      <c r="W143" s="23">
        <f t="shared" ca="1" si="9"/>
        <v>46217</v>
      </c>
    </row>
    <row r="144" spans="11:23" x14ac:dyDescent="0.25">
      <c r="K144" t="s">
        <v>339</v>
      </c>
      <c r="L144" t="s">
        <v>340</v>
      </c>
      <c r="M144" t="str">
        <f t="shared" si="8"/>
        <v>SDP - SUDANESE POUND</v>
      </c>
      <c r="O144" s="23">
        <f t="shared" ca="1" si="10"/>
        <v>46216</v>
      </c>
      <c r="W144" s="23">
        <f t="shared" ca="1" si="9"/>
        <v>46218</v>
      </c>
    </row>
    <row r="145" spans="11:23" x14ac:dyDescent="0.25">
      <c r="K145" t="s">
        <v>5</v>
      </c>
      <c r="L145" t="s">
        <v>341</v>
      </c>
      <c r="M145" t="str">
        <f t="shared" si="8"/>
        <v>SEK - SWEDISH KRONA</v>
      </c>
      <c r="O145" s="23">
        <f t="shared" ca="1" si="10"/>
        <v>46217</v>
      </c>
      <c r="W145" s="23">
        <f t="shared" ca="1" si="9"/>
        <v>46219</v>
      </c>
    </row>
    <row r="146" spans="11:23" x14ac:dyDescent="0.25">
      <c r="K146" t="s">
        <v>342</v>
      </c>
      <c r="L146" t="s">
        <v>343</v>
      </c>
      <c r="M146" t="str">
        <f t="shared" si="8"/>
        <v>SGD - SINGAPORE DOLLAR</v>
      </c>
      <c r="O146" s="23">
        <f t="shared" ca="1" si="10"/>
        <v>46218</v>
      </c>
      <c r="W146" s="23">
        <f t="shared" ca="1" si="9"/>
        <v>46220</v>
      </c>
    </row>
    <row r="147" spans="11:23" x14ac:dyDescent="0.25">
      <c r="K147" t="s">
        <v>344</v>
      </c>
      <c r="L147" t="s">
        <v>345</v>
      </c>
      <c r="M147" t="str">
        <f t="shared" si="8"/>
        <v>SHP - ST.HELENA POUND</v>
      </c>
      <c r="O147" s="23">
        <f t="shared" ca="1" si="10"/>
        <v>46219</v>
      </c>
      <c r="W147" s="23">
        <f t="shared" ca="1" si="9"/>
        <v>46221</v>
      </c>
    </row>
    <row r="148" spans="11:23" x14ac:dyDescent="0.25">
      <c r="K148" t="s">
        <v>346</v>
      </c>
      <c r="L148" t="s">
        <v>347</v>
      </c>
      <c r="M148" t="str">
        <f t="shared" si="8"/>
        <v>SIT - SLOVENIAN TOLAR</v>
      </c>
      <c r="O148" s="23">
        <f t="shared" ca="1" si="10"/>
        <v>46220</v>
      </c>
      <c r="W148" s="23">
        <f t="shared" ca="1" si="9"/>
        <v>46222</v>
      </c>
    </row>
    <row r="149" spans="11:23" x14ac:dyDescent="0.25">
      <c r="K149" t="s">
        <v>348</v>
      </c>
      <c r="L149" t="s">
        <v>349</v>
      </c>
      <c r="M149" t="str">
        <f t="shared" si="8"/>
        <v>SKK - SLOVAKIAN KRONA</v>
      </c>
      <c r="O149" s="23">
        <f t="shared" ca="1" si="10"/>
        <v>46221</v>
      </c>
      <c r="W149" s="23">
        <f t="shared" ca="1" si="9"/>
        <v>46223</v>
      </c>
    </row>
    <row r="150" spans="11:23" x14ac:dyDescent="0.25">
      <c r="K150" t="s">
        <v>350</v>
      </c>
      <c r="L150" t="s">
        <v>351</v>
      </c>
      <c r="M150" t="str">
        <f t="shared" si="8"/>
        <v>SLL - SIERRA LEONE LEONE</v>
      </c>
      <c r="O150" s="23">
        <f t="shared" ca="1" si="10"/>
        <v>46222</v>
      </c>
      <c r="W150" s="23">
        <f t="shared" ca="1" si="9"/>
        <v>46224</v>
      </c>
    </row>
    <row r="151" spans="11:23" x14ac:dyDescent="0.25">
      <c r="K151" t="s">
        <v>352</v>
      </c>
      <c r="L151" t="s">
        <v>353</v>
      </c>
      <c r="M151" t="str">
        <f t="shared" si="8"/>
        <v>SOS - SOMALIAN SHILLING</v>
      </c>
      <c r="O151" s="23">
        <f t="shared" ca="1" si="10"/>
        <v>46223</v>
      </c>
      <c r="W151" s="23">
        <f t="shared" ca="1" si="9"/>
        <v>46225</v>
      </c>
    </row>
    <row r="152" spans="11:23" x14ac:dyDescent="0.25">
      <c r="K152" t="s">
        <v>354</v>
      </c>
      <c r="L152" t="s">
        <v>355</v>
      </c>
      <c r="M152" t="str">
        <f t="shared" si="8"/>
        <v>SRD - SURINAM DOLLAR</v>
      </c>
      <c r="O152" s="23">
        <f t="shared" ca="1" si="10"/>
        <v>46224</v>
      </c>
      <c r="W152" s="23">
        <f t="shared" ca="1" si="9"/>
        <v>46226</v>
      </c>
    </row>
    <row r="153" spans="11:23" x14ac:dyDescent="0.25">
      <c r="K153" t="s">
        <v>356</v>
      </c>
      <c r="L153" t="s">
        <v>357</v>
      </c>
      <c r="M153" t="str">
        <f t="shared" si="8"/>
        <v>SRG - SURINAM GUILDER (OLD)</v>
      </c>
      <c r="O153" s="23">
        <f t="shared" ca="1" si="10"/>
        <v>46225</v>
      </c>
      <c r="W153" s="23">
        <f t="shared" ca="1" si="9"/>
        <v>46227</v>
      </c>
    </row>
    <row r="154" spans="11:23" x14ac:dyDescent="0.25">
      <c r="K154" t="s">
        <v>358</v>
      </c>
      <c r="L154" t="s">
        <v>359</v>
      </c>
      <c r="M154" t="str">
        <f t="shared" si="8"/>
        <v>STD - SAO TOME / PRINCIPE DOBRA</v>
      </c>
      <c r="O154" s="23">
        <f t="shared" ca="1" si="10"/>
        <v>46226</v>
      </c>
      <c r="W154" s="23">
        <f t="shared" ca="1" si="9"/>
        <v>46228</v>
      </c>
    </row>
    <row r="155" spans="11:23" x14ac:dyDescent="0.25">
      <c r="K155" t="s">
        <v>360</v>
      </c>
      <c r="L155" t="s">
        <v>361</v>
      </c>
      <c r="M155" t="str">
        <f t="shared" si="8"/>
        <v>SVC - EL SALVADOR COLON</v>
      </c>
      <c r="O155" s="23">
        <f t="shared" ca="1" si="10"/>
        <v>46227</v>
      </c>
      <c r="W155" s="23">
        <f t="shared" ca="1" si="9"/>
        <v>46229</v>
      </c>
    </row>
    <row r="156" spans="11:23" x14ac:dyDescent="0.25">
      <c r="K156" t="s">
        <v>362</v>
      </c>
      <c r="L156" t="s">
        <v>363</v>
      </c>
      <c r="M156" t="str">
        <f t="shared" si="8"/>
        <v>SYP - SYRIAN POUND</v>
      </c>
      <c r="O156" s="23">
        <f t="shared" ca="1" si="10"/>
        <v>46228</v>
      </c>
      <c r="W156" s="23">
        <f t="shared" ca="1" si="9"/>
        <v>46230</v>
      </c>
    </row>
    <row r="157" spans="11:23" x14ac:dyDescent="0.25">
      <c r="K157" t="s">
        <v>364</v>
      </c>
      <c r="L157" t="s">
        <v>365</v>
      </c>
      <c r="M157" t="str">
        <f t="shared" si="8"/>
        <v>SZL - SWAZILAND LILANGENI</v>
      </c>
      <c r="O157" s="23">
        <f t="shared" ca="1" si="10"/>
        <v>46229</v>
      </c>
      <c r="W157" s="23">
        <f t="shared" ca="1" si="9"/>
        <v>46231</v>
      </c>
    </row>
    <row r="158" spans="11:23" x14ac:dyDescent="0.25">
      <c r="K158" t="s">
        <v>366</v>
      </c>
      <c r="L158" t="s">
        <v>367</v>
      </c>
      <c r="M158" t="str">
        <f t="shared" si="8"/>
        <v>THB - THAILAND BAHT</v>
      </c>
      <c r="O158" s="23">
        <f t="shared" ca="1" si="10"/>
        <v>46230</v>
      </c>
      <c r="W158" s="23">
        <f t="shared" ca="1" si="9"/>
        <v>46232</v>
      </c>
    </row>
    <row r="159" spans="11:23" x14ac:dyDescent="0.25">
      <c r="K159" t="s">
        <v>368</v>
      </c>
      <c r="L159" t="s">
        <v>369</v>
      </c>
      <c r="M159" t="str">
        <f t="shared" si="8"/>
        <v>TJR - TAJIKISTANI RUBLE (OLD)</v>
      </c>
      <c r="O159" s="23">
        <f t="shared" ca="1" si="10"/>
        <v>46231</v>
      </c>
      <c r="W159" s="23">
        <f t="shared" ca="1" si="9"/>
        <v>46233</v>
      </c>
    </row>
    <row r="160" spans="11:23" x14ac:dyDescent="0.25">
      <c r="K160" t="s">
        <v>370</v>
      </c>
      <c r="L160" t="s">
        <v>371</v>
      </c>
      <c r="M160" t="str">
        <f t="shared" si="8"/>
        <v>TJS - TAJIKISTANI SOMONI</v>
      </c>
      <c r="O160" s="23">
        <f t="shared" ca="1" si="10"/>
        <v>46232</v>
      </c>
      <c r="W160" s="23">
        <f t="shared" ca="1" si="9"/>
        <v>46234</v>
      </c>
    </row>
    <row r="161" spans="11:23" x14ac:dyDescent="0.25">
      <c r="K161" t="s">
        <v>372</v>
      </c>
      <c r="L161" t="s">
        <v>373</v>
      </c>
      <c r="M161" t="str">
        <f t="shared" si="8"/>
        <v>TMM - TURKMENISTANI MANAT</v>
      </c>
      <c r="O161" s="23">
        <f t="shared" ca="1" si="10"/>
        <v>46233</v>
      </c>
      <c r="W161" s="23">
        <f t="shared" ca="1" si="9"/>
        <v>46235</v>
      </c>
    </row>
    <row r="162" spans="11:23" x14ac:dyDescent="0.25">
      <c r="K162" t="s">
        <v>374</v>
      </c>
      <c r="L162" t="s">
        <v>375</v>
      </c>
      <c r="M162" t="str">
        <f t="shared" si="8"/>
        <v>TND - TUNISIAN DINAR</v>
      </c>
      <c r="O162" s="23">
        <f t="shared" ca="1" si="10"/>
        <v>46234</v>
      </c>
      <c r="W162" s="23">
        <f t="shared" ca="1" si="9"/>
        <v>46236</v>
      </c>
    </row>
    <row r="163" spans="11:23" x14ac:dyDescent="0.25">
      <c r="K163" t="s">
        <v>376</v>
      </c>
      <c r="L163" t="s">
        <v>377</v>
      </c>
      <c r="M163" t="str">
        <f t="shared" ref="M163:M190" si="11">CONCATENATE(K163," - ",L163)</f>
        <v>TOP - TONGAN PA'ANGA</v>
      </c>
      <c r="O163" s="23">
        <f t="shared" ca="1" si="10"/>
        <v>46235</v>
      </c>
      <c r="W163" s="23">
        <f t="shared" ca="1" si="9"/>
        <v>46237</v>
      </c>
    </row>
    <row r="164" spans="11:23" x14ac:dyDescent="0.25">
      <c r="K164" t="s">
        <v>378</v>
      </c>
      <c r="L164" t="s">
        <v>379</v>
      </c>
      <c r="M164" t="str">
        <f t="shared" si="11"/>
        <v>TPE - TIMOR ESCUDO</v>
      </c>
      <c r="O164" s="23">
        <f t="shared" ca="1" si="10"/>
        <v>46236</v>
      </c>
      <c r="W164" s="23">
        <f t="shared" ca="1" si="9"/>
        <v>46238</v>
      </c>
    </row>
    <row r="165" spans="11:23" x14ac:dyDescent="0.25">
      <c r="K165" t="s">
        <v>380</v>
      </c>
      <c r="L165" t="s">
        <v>381</v>
      </c>
      <c r="M165" t="str">
        <f t="shared" si="11"/>
        <v>TRL - TURKISH LIRA (OLD)</v>
      </c>
      <c r="O165" s="23">
        <f t="shared" ca="1" si="10"/>
        <v>46237</v>
      </c>
      <c r="W165" s="23">
        <f t="shared" ca="1" si="9"/>
        <v>46239</v>
      </c>
    </row>
    <row r="166" spans="11:23" x14ac:dyDescent="0.25">
      <c r="K166" t="s">
        <v>382</v>
      </c>
      <c r="L166" t="s">
        <v>383</v>
      </c>
      <c r="M166" t="str">
        <f t="shared" si="11"/>
        <v>TRY - TURKISH LIRA</v>
      </c>
      <c r="O166" s="23">
        <f t="shared" ca="1" si="10"/>
        <v>46238</v>
      </c>
      <c r="W166" s="23">
        <f t="shared" ca="1" si="9"/>
        <v>46240</v>
      </c>
    </row>
    <row r="167" spans="11:23" x14ac:dyDescent="0.25">
      <c r="K167" t="s">
        <v>384</v>
      </c>
      <c r="L167" t="s">
        <v>385</v>
      </c>
      <c r="M167" t="str">
        <f t="shared" si="11"/>
        <v>TTD - TRINIDAD AND TOBAGO DOLLAR</v>
      </c>
      <c r="O167" s="23">
        <f t="shared" ca="1" si="10"/>
        <v>46239</v>
      </c>
      <c r="W167" s="23">
        <f t="shared" ca="1" si="9"/>
        <v>46241</v>
      </c>
    </row>
    <row r="168" spans="11:23" x14ac:dyDescent="0.25">
      <c r="K168" t="s">
        <v>386</v>
      </c>
      <c r="L168" t="s">
        <v>387</v>
      </c>
      <c r="M168" t="str">
        <f t="shared" si="11"/>
        <v>TWD - NEW TAIWAN DOLLAR</v>
      </c>
      <c r="O168" s="23">
        <f t="shared" ca="1" si="10"/>
        <v>46240</v>
      </c>
      <c r="W168" s="23">
        <f t="shared" ca="1" si="9"/>
        <v>46242</v>
      </c>
    </row>
    <row r="169" spans="11:23" x14ac:dyDescent="0.25">
      <c r="K169" t="s">
        <v>388</v>
      </c>
      <c r="L169" t="s">
        <v>389</v>
      </c>
      <c r="M169" t="str">
        <f t="shared" si="11"/>
        <v>TZS - TANZANIAN SHILLING</v>
      </c>
      <c r="O169" s="23">
        <f t="shared" ca="1" si="10"/>
        <v>46241</v>
      </c>
      <c r="W169" s="23">
        <f t="shared" ca="1" si="9"/>
        <v>46243</v>
      </c>
    </row>
    <row r="170" spans="11:23" x14ac:dyDescent="0.25">
      <c r="K170" t="s">
        <v>390</v>
      </c>
      <c r="L170" t="s">
        <v>391</v>
      </c>
      <c r="M170" t="str">
        <f t="shared" si="11"/>
        <v>UAH - UKRAINE HRYVNIA</v>
      </c>
      <c r="O170" s="23">
        <f t="shared" ca="1" si="10"/>
        <v>46242</v>
      </c>
      <c r="W170" s="23">
        <f t="shared" ca="1" si="9"/>
        <v>46244</v>
      </c>
    </row>
    <row r="171" spans="11:23" x14ac:dyDescent="0.25">
      <c r="K171" t="s">
        <v>392</v>
      </c>
      <c r="L171" t="s">
        <v>393</v>
      </c>
      <c r="M171" t="str">
        <f t="shared" si="11"/>
        <v>UGX - UGANDAN SHILLING</v>
      </c>
      <c r="O171" s="23">
        <f t="shared" ca="1" si="10"/>
        <v>46243</v>
      </c>
      <c r="W171" s="23">
        <f t="shared" ca="1" si="9"/>
        <v>46245</v>
      </c>
    </row>
    <row r="172" spans="11:23" x14ac:dyDescent="0.25">
      <c r="K172" t="s">
        <v>394</v>
      </c>
      <c r="L172" t="s">
        <v>395</v>
      </c>
      <c r="M172" t="str">
        <f t="shared" si="11"/>
        <v>USDN - (INTERNAL) UNITED STATES DOLLAR (5 DEC.)</v>
      </c>
      <c r="O172" s="23">
        <f t="shared" ca="1" si="10"/>
        <v>46244</v>
      </c>
      <c r="W172" s="23">
        <f t="shared" ca="1" si="9"/>
        <v>46246</v>
      </c>
    </row>
    <row r="173" spans="11:23" x14ac:dyDescent="0.25">
      <c r="K173" t="s">
        <v>396</v>
      </c>
      <c r="L173" t="s">
        <v>397</v>
      </c>
      <c r="M173" t="str">
        <f t="shared" si="11"/>
        <v>UYU - URUGUAYAN PESO (NEW)</v>
      </c>
      <c r="O173" s="23">
        <f t="shared" ca="1" si="10"/>
        <v>46245</v>
      </c>
      <c r="W173" s="23">
        <f t="shared" ca="1" si="9"/>
        <v>46247</v>
      </c>
    </row>
    <row r="174" spans="11:23" x14ac:dyDescent="0.25">
      <c r="K174" t="s">
        <v>398</v>
      </c>
      <c r="L174" t="s">
        <v>399</v>
      </c>
      <c r="M174" t="str">
        <f t="shared" si="11"/>
        <v>UZS - UZBEKISTAN SOM</v>
      </c>
      <c r="O174" s="23">
        <f t="shared" ca="1" si="10"/>
        <v>46246</v>
      </c>
      <c r="W174" s="23">
        <f t="shared" ca="1" si="9"/>
        <v>46248</v>
      </c>
    </row>
    <row r="175" spans="11:23" x14ac:dyDescent="0.25">
      <c r="K175" t="s">
        <v>400</v>
      </c>
      <c r="L175" t="s">
        <v>401</v>
      </c>
      <c r="M175" t="str">
        <f t="shared" si="11"/>
        <v>VEB - VENEZUELAN BOLIVAR</v>
      </c>
      <c r="O175" s="23">
        <f t="shared" ca="1" si="10"/>
        <v>46247</v>
      </c>
      <c r="W175" s="23">
        <f t="shared" ca="1" si="9"/>
        <v>46249</v>
      </c>
    </row>
    <row r="176" spans="11:23" x14ac:dyDescent="0.25">
      <c r="K176" t="s">
        <v>402</v>
      </c>
      <c r="L176" t="s">
        <v>403</v>
      </c>
      <c r="M176" t="str">
        <f t="shared" si="11"/>
        <v>VND - VIETNAMESE DONG</v>
      </c>
      <c r="O176" s="23">
        <f t="shared" ca="1" si="10"/>
        <v>46248</v>
      </c>
      <c r="W176" s="23">
        <f t="shared" ca="1" si="9"/>
        <v>46250</v>
      </c>
    </row>
    <row r="177" spans="11:23" x14ac:dyDescent="0.25">
      <c r="K177" t="s">
        <v>404</v>
      </c>
      <c r="L177" t="s">
        <v>405</v>
      </c>
      <c r="M177" t="str">
        <f t="shared" si="11"/>
        <v>VUV - VANUATU VATU</v>
      </c>
      <c r="O177" s="23">
        <f t="shared" ca="1" si="10"/>
        <v>46249</v>
      </c>
      <c r="W177" s="23">
        <f t="shared" ca="1" si="9"/>
        <v>46251</v>
      </c>
    </row>
    <row r="178" spans="11:23" x14ac:dyDescent="0.25">
      <c r="K178" t="s">
        <v>406</v>
      </c>
      <c r="L178" t="s">
        <v>407</v>
      </c>
      <c r="M178" t="str">
        <f t="shared" si="11"/>
        <v>WST - SAMOAN TALA</v>
      </c>
      <c r="O178" s="23">
        <f t="shared" ca="1" si="10"/>
        <v>46250</v>
      </c>
      <c r="W178" s="23">
        <f t="shared" ca="1" si="9"/>
        <v>46252</v>
      </c>
    </row>
    <row r="179" spans="11:23" x14ac:dyDescent="0.25">
      <c r="K179" t="s">
        <v>408</v>
      </c>
      <c r="L179" t="s">
        <v>409</v>
      </c>
      <c r="M179" t="str">
        <f t="shared" si="11"/>
        <v>XAF - GABON CFA FRANC BEAC</v>
      </c>
      <c r="O179" s="23">
        <f t="shared" ca="1" si="10"/>
        <v>46251</v>
      </c>
      <c r="W179" s="23">
        <f t="shared" ca="1" si="9"/>
        <v>46253</v>
      </c>
    </row>
    <row r="180" spans="11:23" x14ac:dyDescent="0.25">
      <c r="K180" t="s">
        <v>410</v>
      </c>
      <c r="L180" t="s">
        <v>411</v>
      </c>
      <c r="M180" t="str">
        <f t="shared" si="11"/>
        <v>XCD - EAST CARRIBEAN DOLLAR</v>
      </c>
      <c r="O180" s="23">
        <f t="shared" ca="1" si="10"/>
        <v>46252</v>
      </c>
      <c r="W180" s="23">
        <f t="shared" ca="1" si="9"/>
        <v>46254</v>
      </c>
    </row>
    <row r="181" spans="11:23" x14ac:dyDescent="0.25">
      <c r="K181" t="s">
        <v>412</v>
      </c>
      <c r="L181" t="s">
        <v>413</v>
      </c>
      <c r="M181" t="str">
        <f t="shared" si="11"/>
        <v>XDS - ST. CHRISTOPHER DOLLAR</v>
      </c>
      <c r="O181" s="23">
        <f t="shared" ca="1" si="10"/>
        <v>46253</v>
      </c>
      <c r="W181" s="23">
        <f t="shared" ca="1" si="9"/>
        <v>46255</v>
      </c>
    </row>
    <row r="182" spans="11:23" x14ac:dyDescent="0.25">
      <c r="K182" t="s">
        <v>414</v>
      </c>
      <c r="L182" t="s">
        <v>415</v>
      </c>
      <c r="M182" t="str">
        <f t="shared" si="11"/>
        <v>XEU - EUROPEAN CURRENCY UNIT (E.C.U.)</v>
      </c>
      <c r="O182" s="23">
        <f t="shared" ca="1" si="10"/>
        <v>46254</v>
      </c>
      <c r="W182" s="23">
        <f t="shared" ca="1" si="9"/>
        <v>46256</v>
      </c>
    </row>
    <row r="183" spans="11:23" x14ac:dyDescent="0.25">
      <c r="K183" t="s">
        <v>416</v>
      </c>
      <c r="L183" t="s">
        <v>417</v>
      </c>
      <c r="M183" t="str">
        <f t="shared" si="11"/>
        <v>XOF - BENIN CFA FRANC BCEAO</v>
      </c>
      <c r="O183" s="23">
        <f t="shared" ca="1" si="10"/>
        <v>46255</v>
      </c>
      <c r="W183" s="23">
        <f t="shared" ca="1" si="9"/>
        <v>46257</v>
      </c>
    </row>
    <row r="184" spans="11:23" x14ac:dyDescent="0.25">
      <c r="K184" t="s">
        <v>418</v>
      </c>
      <c r="L184" t="s">
        <v>419</v>
      </c>
      <c r="M184" t="str">
        <f t="shared" si="11"/>
        <v>XPF - CFP FRANC</v>
      </c>
      <c r="O184" s="23">
        <f t="shared" ca="1" si="10"/>
        <v>46256</v>
      </c>
      <c r="W184" s="23">
        <f t="shared" ca="1" si="9"/>
        <v>46258</v>
      </c>
    </row>
    <row r="185" spans="11:23" x14ac:dyDescent="0.25">
      <c r="K185" t="s">
        <v>420</v>
      </c>
      <c r="L185" t="s">
        <v>421</v>
      </c>
      <c r="M185" t="str">
        <f t="shared" si="11"/>
        <v>YER - YEMENI RYAL</v>
      </c>
      <c r="O185" s="23">
        <f t="shared" ca="1" si="10"/>
        <v>46257</v>
      </c>
      <c r="W185" s="23">
        <f t="shared" ca="1" si="9"/>
        <v>46259</v>
      </c>
    </row>
    <row r="186" spans="11:23" x14ac:dyDescent="0.25">
      <c r="K186" t="s">
        <v>422</v>
      </c>
      <c r="L186" t="s">
        <v>423</v>
      </c>
      <c r="M186" t="str">
        <f t="shared" si="11"/>
        <v>YUM - NEW YUGOSLAVIAN DINAR (OLD)</v>
      </c>
      <c r="O186" s="23">
        <f t="shared" ca="1" si="10"/>
        <v>46258</v>
      </c>
      <c r="W186" s="23">
        <f t="shared" ca="1" si="9"/>
        <v>46260</v>
      </c>
    </row>
    <row r="187" spans="11:23" x14ac:dyDescent="0.25">
      <c r="K187" t="s">
        <v>424</v>
      </c>
      <c r="L187" t="s">
        <v>425</v>
      </c>
      <c r="M187" t="str">
        <f t="shared" si="11"/>
        <v>ZAR - SOUTH AFRICAN RAND</v>
      </c>
      <c r="O187" s="23">
        <f t="shared" ca="1" si="10"/>
        <v>46259</v>
      </c>
      <c r="W187" s="23">
        <f t="shared" ca="1" si="9"/>
        <v>46261</v>
      </c>
    </row>
    <row r="188" spans="11:23" x14ac:dyDescent="0.25">
      <c r="K188" t="s">
        <v>426</v>
      </c>
      <c r="L188" t="s">
        <v>427</v>
      </c>
      <c r="M188" t="str">
        <f t="shared" si="11"/>
        <v>ZMK - ZAMBIAN KWACHA</v>
      </c>
      <c r="O188" s="23">
        <f t="shared" ca="1" si="10"/>
        <v>46260</v>
      </c>
      <c r="W188" s="23">
        <f t="shared" ca="1" si="9"/>
        <v>46262</v>
      </c>
    </row>
    <row r="189" spans="11:23" x14ac:dyDescent="0.25">
      <c r="K189" t="s">
        <v>428</v>
      </c>
      <c r="L189" t="s">
        <v>429</v>
      </c>
      <c r="M189" t="str">
        <f t="shared" si="11"/>
        <v>ZRN - ZAIRE (OLD)</v>
      </c>
      <c r="O189" s="23">
        <f t="shared" ca="1" si="10"/>
        <v>46261</v>
      </c>
      <c r="W189" s="23">
        <f t="shared" ca="1" si="9"/>
        <v>46263</v>
      </c>
    </row>
    <row r="190" spans="11:23" x14ac:dyDescent="0.25">
      <c r="K190" t="s">
        <v>430</v>
      </c>
      <c r="L190" t="s">
        <v>431</v>
      </c>
      <c r="M190" t="str">
        <f t="shared" si="11"/>
        <v>ZWD - ZIMBABWEAN DOLLAR</v>
      </c>
      <c r="O190" s="23">
        <f t="shared" ca="1" si="10"/>
        <v>46262</v>
      </c>
      <c r="W190" s="23">
        <f t="shared" ca="1" si="9"/>
        <v>46264</v>
      </c>
    </row>
    <row r="191" spans="11:23" x14ac:dyDescent="0.25">
      <c r="O191" s="23">
        <f t="shared" ca="1" si="10"/>
        <v>46263</v>
      </c>
      <c r="W191" s="23">
        <f t="shared" ca="1" si="9"/>
        <v>46265</v>
      </c>
    </row>
    <row r="192" spans="11:23" x14ac:dyDescent="0.25">
      <c r="O192" s="23">
        <f t="shared" ca="1" si="10"/>
        <v>46264</v>
      </c>
      <c r="W192" s="23">
        <f t="shared" ca="1" si="9"/>
        <v>46266</v>
      </c>
    </row>
    <row r="193" spans="15:23" x14ac:dyDescent="0.25">
      <c r="O193" s="23">
        <f t="shared" ca="1" si="10"/>
        <v>46265</v>
      </c>
      <c r="W193" s="23">
        <f t="shared" ca="1" si="9"/>
        <v>46267</v>
      </c>
    </row>
    <row r="194" spans="15:23" x14ac:dyDescent="0.25">
      <c r="O194" s="23">
        <f t="shared" ca="1" si="10"/>
        <v>46266</v>
      </c>
      <c r="W194" s="23">
        <f t="shared" ca="1" si="9"/>
        <v>46268</v>
      </c>
    </row>
    <row r="195" spans="15:23" x14ac:dyDescent="0.25">
      <c r="O195" s="23">
        <f t="shared" ca="1" si="10"/>
        <v>46267</v>
      </c>
      <c r="W195" s="23">
        <f t="shared" ca="1" si="9"/>
        <v>46269</v>
      </c>
    </row>
    <row r="196" spans="15:23" x14ac:dyDescent="0.25">
      <c r="O196" s="23">
        <f t="shared" ca="1" si="10"/>
        <v>46268</v>
      </c>
      <c r="W196" s="23">
        <f t="shared" ref="W196:W259" ca="1" si="12">W195+1</f>
        <v>46270</v>
      </c>
    </row>
    <row r="197" spans="15:23" x14ac:dyDescent="0.25">
      <c r="O197" s="23">
        <f t="shared" ca="1" si="10"/>
        <v>46269</v>
      </c>
      <c r="W197" s="23">
        <f t="shared" ca="1" si="12"/>
        <v>46271</v>
      </c>
    </row>
    <row r="198" spans="15:23" x14ac:dyDescent="0.25">
      <c r="O198" s="23">
        <f t="shared" ca="1" si="10"/>
        <v>46270</v>
      </c>
      <c r="W198" s="23">
        <f t="shared" ca="1" si="12"/>
        <v>46272</v>
      </c>
    </row>
    <row r="199" spans="15:23" x14ac:dyDescent="0.25">
      <c r="O199" s="23">
        <f t="shared" ca="1" si="10"/>
        <v>46271</v>
      </c>
      <c r="W199" s="23">
        <f t="shared" ca="1" si="12"/>
        <v>46273</v>
      </c>
    </row>
    <row r="200" spans="15:23" x14ac:dyDescent="0.25">
      <c r="O200" s="23">
        <f t="shared" ref="O200:O263" ca="1" si="13">O199+1</f>
        <v>46272</v>
      </c>
      <c r="W200" s="23">
        <f t="shared" ca="1" si="12"/>
        <v>46274</v>
      </c>
    </row>
    <row r="201" spans="15:23" x14ac:dyDescent="0.25">
      <c r="O201" s="23">
        <f t="shared" ca="1" si="13"/>
        <v>46273</v>
      </c>
      <c r="W201" s="23">
        <f t="shared" ca="1" si="12"/>
        <v>46275</v>
      </c>
    </row>
    <row r="202" spans="15:23" x14ac:dyDescent="0.25">
      <c r="O202" s="23">
        <f t="shared" ca="1" si="13"/>
        <v>46274</v>
      </c>
      <c r="W202" s="23">
        <f t="shared" ca="1" si="12"/>
        <v>46276</v>
      </c>
    </row>
    <row r="203" spans="15:23" x14ac:dyDescent="0.25">
      <c r="O203" s="23">
        <f t="shared" ca="1" si="13"/>
        <v>46275</v>
      </c>
      <c r="W203" s="23">
        <f t="shared" ca="1" si="12"/>
        <v>46277</v>
      </c>
    </row>
    <row r="204" spans="15:23" x14ac:dyDescent="0.25">
      <c r="O204" s="23">
        <f t="shared" ca="1" si="13"/>
        <v>46276</v>
      </c>
      <c r="W204" s="23">
        <f t="shared" ca="1" si="12"/>
        <v>46278</v>
      </c>
    </row>
    <row r="205" spans="15:23" x14ac:dyDescent="0.25">
      <c r="O205" s="23">
        <f t="shared" ca="1" si="13"/>
        <v>46277</v>
      </c>
      <c r="W205" s="23">
        <f t="shared" ca="1" si="12"/>
        <v>46279</v>
      </c>
    </row>
    <row r="206" spans="15:23" x14ac:dyDescent="0.25">
      <c r="O206" s="23">
        <f t="shared" ca="1" si="13"/>
        <v>46278</v>
      </c>
      <c r="W206" s="23">
        <f t="shared" ca="1" si="12"/>
        <v>46280</v>
      </c>
    </row>
    <row r="207" spans="15:23" x14ac:dyDescent="0.25">
      <c r="O207" s="23">
        <f t="shared" ca="1" si="13"/>
        <v>46279</v>
      </c>
      <c r="W207" s="23">
        <f t="shared" ca="1" si="12"/>
        <v>46281</v>
      </c>
    </row>
    <row r="208" spans="15:23" x14ac:dyDescent="0.25">
      <c r="O208" s="23">
        <f t="shared" ca="1" si="13"/>
        <v>46280</v>
      </c>
      <c r="W208" s="23">
        <f t="shared" ca="1" si="12"/>
        <v>46282</v>
      </c>
    </row>
    <row r="209" spans="15:23" x14ac:dyDescent="0.25">
      <c r="O209" s="23">
        <f t="shared" ca="1" si="13"/>
        <v>46281</v>
      </c>
      <c r="W209" s="23">
        <f t="shared" ca="1" si="12"/>
        <v>46283</v>
      </c>
    </row>
    <row r="210" spans="15:23" x14ac:dyDescent="0.25">
      <c r="O210" s="23">
        <f t="shared" ca="1" si="13"/>
        <v>46282</v>
      </c>
      <c r="W210" s="23">
        <f t="shared" ca="1" si="12"/>
        <v>46284</v>
      </c>
    </row>
    <row r="211" spans="15:23" x14ac:dyDescent="0.25">
      <c r="O211" s="23">
        <f t="shared" ca="1" si="13"/>
        <v>46283</v>
      </c>
      <c r="W211" s="23">
        <f t="shared" ca="1" si="12"/>
        <v>46285</v>
      </c>
    </row>
    <row r="212" spans="15:23" x14ac:dyDescent="0.25">
      <c r="O212" s="23">
        <f t="shared" ca="1" si="13"/>
        <v>46284</v>
      </c>
      <c r="W212" s="23">
        <f t="shared" ca="1" si="12"/>
        <v>46286</v>
      </c>
    </row>
    <row r="213" spans="15:23" x14ac:dyDescent="0.25">
      <c r="O213" s="23">
        <f t="shared" ca="1" si="13"/>
        <v>46285</v>
      </c>
      <c r="W213" s="23">
        <f t="shared" ca="1" si="12"/>
        <v>46287</v>
      </c>
    </row>
    <row r="214" spans="15:23" x14ac:dyDescent="0.25">
      <c r="O214" s="23">
        <f t="shared" ca="1" si="13"/>
        <v>46286</v>
      </c>
      <c r="W214" s="23">
        <f t="shared" ca="1" si="12"/>
        <v>46288</v>
      </c>
    </row>
    <row r="215" spans="15:23" x14ac:dyDescent="0.25">
      <c r="O215" s="23">
        <f t="shared" ca="1" si="13"/>
        <v>46287</v>
      </c>
      <c r="W215" s="23">
        <f t="shared" ca="1" si="12"/>
        <v>46289</v>
      </c>
    </row>
    <row r="216" spans="15:23" x14ac:dyDescent="0.25">
      <c r="O216" s="23">
        <f t="shared" ca="1" si="13"/>
        <v>46288</v>
      </c>
      <c r="W216" s="23">
        <f t="shared" ca="1" si="12"/>
        <v>46290</v>
      </c>
    </row>
    <row r="217" spans="15:23" x14ac:dyDescent="0.25">
      <c r="O217" s="23">
        <f t="shared" ca="1" si="13"/>
        <v>46289</v>
      </c>
      <c r="W217" s="23">
        <f t="shared" ca="1" si="12"/>
        <v>46291</v>
      </c>
    </row>
    <row r="218" spans="15:23" x14ac:dyDescent="0.25">
      <c r="O218" s="23">
        <f t="shared" ca="1" si="13"/>
        <v>46290</v>
      </c>
      <c r="W218" s="23">
        <f t="shared" ca="1" si="12"/>
        <v>46292</v>
      </c>
    </row>
    <row r="219" spans="15:23" x14ac:dyDescent="0.25">
      <c r="O219" s="23">
        <f t="shared" ca="1" si="13"/>
        <v>46291</v>
      </c>
      <c r="W219" s="23">
        <f t="shared" ca="1" si="12"/>
        <v>46293</v>
      </c>
    </row>
    <row r="220" spans="15:23" x14ac:dyDescent="0.25">
      <c r="O220" s="23">
        <f t="shared" ca="1" si="13"/>
        <v>46292</v>
      </c>
      <c r="W220" s="23">
        <f t="shared" ca="1" si="12"/>
        <v>46294</v>
      </c>
    </row>
    <row r="221" spans="15:23" x14ac:dyDescent="0.25">
      <c r="O221" s="23">
        <f t="shared" ca="1" si="13"/>
        <v>46293</v>
      </c>
      <c r="W221" s="23">
        <f t="shared" ca="1" si="12"/>
        <v>46295</v>
      </c>
    </row>
    <row r="222" spans="15:23" x14ac:dyDescent="0.25">
      <c r="O222" s="23">
        <f t="shared" ca="1" si="13"/>
        <v>46294</v>
      </c>
      <c r="W222" s="23">
        <f t="shared" ca="1" si="12"/>
        <v>46296</v>
      </c>
    </row>
    <row r="223" spans="15:23" x14ac:dyDescent="0.25">
      <c r="O223" s="23">
        <f t="shared" ca="1" si="13"/>
        <v>46295</v>
      </c>
      <c r="W223" s="23">
        <f t="shared" ca="1" si="12"/>
        <v>46297</v>
      </c>
    </row>
    <row r="224" spans="15:23" x14ac:dyDescent="0.25">
      <c r="O224" s="23">
        <f t="shared" ca="1" si="13"/>
        <v>46296</v>
      </c>
      <c r="W224" s="23">
        <f t="shared" ca="1" si="12"/>
        <v>46298</v>
      </c>
    </row>
    <row r="225" spans="15:23" x14ac:dyDescent="0.25">
      <c r="O225" s="23">
        <f t="shared" ca="1" si="13"/>
        <v>46297</v>
      </c>
      <c r="W225" s="23">
        <f t="shared" ca="1" si="12"/>
        <v>46299</v>
      </c>
    </row>
    <row r="226" spans="15:23" x14ac:dyDescent="0.25">
      <c r="O226" s="23">
        <f t="shared" ca="1" si="13"/>
        <v>46298</v>
      </c>
      <c r="W226" s="23">
        <f t="shared" ca="1" si="12"/>
        <v>46300</v>
      </c>
    </row>
    <row r="227" spans="15:23" x14ac:dyDescent="0.25">
      <c r="O227" s="23">
        <f t="shared" ca="1" si="13"/>
        <v>46299</v>
      </c>
      <c r="W227" s="23">
        <f t="shared" ca="1" si="12"/>
        <v>46301</v>
      </c>
    </row>
    <row r="228" spans="15:23" x14ac:dyDescent="0.25">
      <c r="O228" s="23">
        <f t="shared" ca="1" si="13"/>
        <v>46300</v>
      </c>
      <c r="W228" s="23">
        <f t="shared" ca="1" si="12"/>
        <v>46302</v>
      </c>
    </row>
    <row r="229" spans="15:23" x14ac:dyDescent="0.25">
      <c r="O229" s="23">
        <f t="shared" ca="1" si="13"/>
        <v>46301</v>
      </c>
      <c r="W229" s="23">
        <f t="shared" ca="1" si="12"/>
        <v>46303</v>
      </c>
    </row>
    <row r="230" spans="15:23" x14ac:dyDescent="0.25">
      <c r="O230" s="23">
        <f t="shared" ca="1" si="13"/>
        <v>46302</v>
      </c>
      <c r="W230" s="23">
        <f t="shared" ca="1" si="12"/>
        <v>46304</v>
      </c>
    </row>
    <row r="231" spans="15:23" x14ac:dyDescent="0.25">
      <c r="O231" s="23">
        <f t="shared" ca="1" si="13"/>
        <v>46303</v>
      </c>
      <c r="W231" s="23">
        <f t="shared" ca="1" si="12"/>
        <v>46305</v>
      </c>
    </row>
    <row r="232" spans="15:23" x14ac:dyDescent="0.25">
      <c r="O232" s="23">
        <f t="shared" ca="1" si="13"/>
        <v>46304</v>
      </c>
      <c r="W232" s="23">
        <f t="shared" ca="1" si="12"/>
        <v>46306</v>
      </c>
    </row>
    <row r="233" spans="15:23" x14ac:dyDescent="0.25">
      <c r="O233" s="23">
        <f t="shared" ca="1" si="13"/>
        <v>46305</v>
      </c>
      <c r="W233" s="23">
        <f t="shared" ca="1" si="12"/>
        <v>46307</v>
      </c>
    </row>
    <row r="234" spans="15:23" x14ac:dyDescent="0.25">
      <c r="O234" s="23">
        <f t="shared" ca="1" si="13"/>
        <v>46306</v>
      </c>
      <c r="W234" s="23">
        <f t="shared" ca="1" si="12"/>
        <v>46308</v>
      </c>
    </row>
    <row r="235" spans="15:23" x14ac:dyDescent="0.25">
      <c r="O235" s="23">
        <f t="shared" ca="1" si="13"/>
        <v>46307</v>
      </c>
      <c r="W235" s="23">
        <f t="shared" ca="1" si="12"/>
        <v>46309</v>
      </c>
    </row>
    <row r="236" spans="15:23" x14ac:dyDescent="0.25">
      <c r="O236" s="23">
        <f t="shared" ca="1" si="13"/>
        <v>46308</v>
      </c>
      <c r="W236" s="23">
        <f t="shared" ca="1" si="12"/>
        <v>46310</v>
      </c>
    </row>
    <row r="237" spans="15:23" x14ac:dyDescent="0.25">
      <c r="O237" s="23">
        <f t="shared" ca="1" si="13"/>
        <v>46309</v>
      </c>
      <c r="W237" s="23">
        <f t="shared" ca="1" si="12"/>
        <v>46311</v>
      </c>
    </row>
    <row r="238" spans="15:23" x14ac:dyDescent="0.25">
      <c r="O238" s="23">
        <f t="shared" ca="1" si="13"/>
        <v>46310</v>
      </c>
      <c r="W238" s="23">
        <f t="shared" ca="1" si="12"/>
        <v>46312</v>
      </c>
    </row>
    <row r="239" spans="15:23" x14ac:dyDescent="0.25">
      <c r="O239" s="23">
        <f t="shared" ca="1" si="13"/>
        <v>46311</v>
      </c>
      <c r="W239" s="23">
        <f t="shared" ca="1" si="12"/>
        <v>46313</v>
      </c>
    </row>
    <row r="240" spans="15:23" x14ac:dyDescent="0.25">
      <c r="O240" s="23">
        <f t="shared" ca="1" si="13"/>
        <v>46312</v>
      </c>
      <c r="W240" s="23">
        <f t="shared" ca="1" si="12"/>
        <v>46314</v>
      </c>
    </row>
    <row r="241" spans="15:23" x14ac:dyDescent="0.25">
      <c r="O241" s="23">
        <f t="shared" ca="1" si="13"/>
        <v>46313</v>
      </c>
      <c r="W241" s="23">
        <f t="shared" ca="1" si="12"/>
        <v>46315</v>
      </c>
    </row>
    <row r="242" spans="15:23" x14ac:dyDescent="0.25">
      <c r="O242" s="23">
        <f t="shared" ca="1" si="13"/>
        <v>46314</v>
      </c>
      <c r="W242" s="23">
        <f t="shared" ca="1" si="12"/>
        <v>46316</v>
      </c>
    </row>
    <row r="243" spans="15:23" x14ac:dyDescent="0.25">
      <c r="O243" s="23">
        <f t="shared" ca="1" si="13"/>
        <v>46315</v>
      </c>
      <c r="W243" s="23">
        <f t="shared" ca="1" si="12"/>
        <v>46317</v>
      </c>
    </row>
    <row r="244" spans="15:23" x14ac:dyDescent="0.25">
      <c r="O244" s="23">
        <f t="shared" ca="1" si="13"/>
        <v>46316</v>
      </c>
      <c r="W244" s="23">
        <f t="shared" ca="1" si="12"/>
        <v>46318</v>
      </c>
    </row>
    <row r="245" spans="15:23" x14ac:dyDescent="0.25">
      <c r="O245" s="23">
        <f t="shared" ca="1" si="13"/>
        <v>46317</v>
      </c>
      <c r="W245" s="23">
        <f t="shared" ca="1" si="12"/>
        <v>46319</v>
      </c>
    </row>
    <row r="246" spans="15:23" x14ac:dyDescent="0.25">
      <c r="O246" s="23">
        <f t="shared" ca="1" si="13"/>
        <v>46318</v>
      </c>
      <c r="W246" s="23">
        <f t="shared" ca="1" si="12"/>
        <v>46320</v>
      </c>
    </row>
    <row r="247" spans="15:23" x14ac:dyDescent="0.25">
      <c r="O247" s="23">
        <f t="shared" ca="1" si="13"/>
        <v>46319</v>
      </c>
      <c r="W247" s="23">
        <f t="shared" ca="1" si="12"/>
        <v>46321</v>
      </c>
    </row>
    <row r="248" spans="15:23" x14ac:dyDescent="0.25">
      <c r="O248" s="23">
        <f t="shared" ca="1" si="13"/>
        <v>46320</v>
      </c>
      <c r="W248" s="23">
        <f t="shared" ca="1" si="12"/>
        <v>46322</v>
      </c>
    </row>
    <row r="249" spans="15:23" x14ac:dyDescent="0.25">
      <c r="O249" s="23">
        <f t="shared" ca="1" si="13"/>
        <v>46321</v>
      </c>
      <c r="W249" s="23">
        <f t="shared" ca="1" si="12"/>
        <v>46323</v>
      </c>
    </row>
    <row r="250" spans="15:23" x14ac:dyDescent="0.25">
      <c r="O250" s="23">
        <f t="shared" ca="1" si="13"/>
        <v>46322</v>
      </c>
      <c r="W250" s="23">
        <f t="shared" ca="1" si="12"/>
        <v>46324</v>
      </c>
    </row>
    <row r="251" spans="15:23" x14ac:dyDescent="0.25">
      <c r="O251" s="23">
        <f t="shared" ca="1" si="13"/>
        <v>46323</v>
      </c>
      <c r="W251" s="23">
        <f t="shared" ca="1" si="12"/>
        <v>46325</v>
      </c>
    </row>
    <row r="252" spans="15:23" x14ac:dyDescent="0.25">
      <c r="O252" s="23">
        <f t="shared" ca="1" si="13"/>
        <v>46324</v>
      </c>
      <c r="W252" s="23">
        <f t="shared" ca="1" si="12"/>
        <v>46326</v>
      </c>
    </row>
    <row r="253" spans="15:23" x14ac:dyDescent="0.25">
      <c r="O253" s="23">
        <f t="shared" ca="1" si="13"/>
        <v>46325</v>
      </c>
      <c r="W253" s="23">
        <f t="shared" ca="1" si="12"/>
        <v>46327</v>
      </c>
    </row>
    <row r="254" spans="15:23" x14ac:dyDescent="0.25">
      <c r="O254" s="23">
        <f t="shared" ca="1" si="13"/>
        <v>46326</v>
      </c>
      <c r="W254" s="23">
        <f t="shared" ca="1" si="12"/>
        <v>46328</v>
      </c>
    </row>
    <row r="255" spans="15:23" x14ac:dyDescent="0.25">
      <c r="O255" s="23">
        <f t="shared" ca="1" si="13"/>
        <v>46327</v>
      </c>
      <c r="W255" s="23">
        <f t="shared" ca="1" si="12"/>
        <v>46329</v>
      </c>
    </row>
    <row r="256" spans="15:23" x14ac:dyDescent="0.25">
      <c r="O256" s="23">
        <f t="shared" ca="1" si="13"/>
        <v>46328</v>
      </c>
      <c r="W256" s="23">
        <f t="shared" ca="1" si="12"/>
        <v>46330</v>
      </c>
    </row>
    <row r="257" spans="15:23" x14ac:dyDescent="0.25">
      <c r="O257" s="23">
        <f t="shared" ca="1" si="13"/>
        <v>46329</v>
      </c>
      <c r="W257" s="23">
        <f t="shared" ca="1" si="12"/>
        <v>46331</v>
      </c>
    </row>
    <row r="258" spans="15:23" x14ac:dyDescent="0.25">
      <c r="O258" s="23">
        <f t="shared" ca="1" si="13"/>
        <v>46330</v>
      </c>
      <c r="W258" s="23">
        <f t="shared" ca="1" si="12"/>
        <v>46332</v>
      </c>
    </row>
    <row r="259" spans="15:23" x14ac:dyDescent="0.25">
      <c r="O259" s="23">
        <f t="shared" ca="1" si="13"/>
        <v>46331</v>
      </c>
      <c r="W259" s="23">
        <f t="shared" ca="1" si="12"/>
        <v>46333</v>
      </c>
    </row>
    <row r="260" spans="15:23" x14ac:dyDescent="0.25">
      <c r="O260" s="23">
        <f t="shared" ca="1" si="13"/>
        <v>46332</v>
      </c>
      <c r="W260" s="23">
        <f t="shared" ref="W260:W323" ca="1" si="14">W259+1</f>
        <v>46334</v>
      </c>
    </row>
    <row r="261" spans="15:23" x14ac:dyDescent="0.25">
      <c r="O261" s="23">
        <f t="shared" ca="1" si="13"/>
        <v>46333</v>
      </c>
      <c r="W261" s="23">
        <f t="shared" ca="1" si="14"/>
        <v>46335</v>
      </c>
    </row>
    <row r="262" spans="15:23" x14ac:dyDescent="0.25">
      <c r="O262" s="23">
        <f t="shared" ca="1" si="13"/>
        <v>46334</v>
      </c>
      <c r="W262" s="23">
        <f t="shared" ca="1" si="14"/>
        <v>46336</v>
      </c>
    </row>
    <row r="263" spans="15:23" x14ac:dyDescent="0.25">
      <c r="O263" s="23">
        <f t="shared" ca="1" si="13"/>
        <v>46335</v>
      </c>
      <c r="W263" s="23">
        <f t="shared" ca="1" si="14"/>
        <v>46337</v>
      </c>
    </row>
    <row r="264" spans="15:23" x14ac:dyDescent="0.25">
      <c r="O264" s="23">
        <f t="shared" ref="O264:O327" ca="1" si="15">O263+1</f>
        <v>46336</v>
      </c>
      <c r="W264" s="23">
        <f t="shared" ca="1" si="14"/>
        <v>46338</v>
      </c>
    </row>
    <row r="265" spans="15:23" x14ac:dyDescent="0.25">
      <c r="O265" s="23">
        <f t="shared" ca="1" si="15"/>
        <v>46337</v>
      </c>
      <c r="W265" s="23">
        <f t="shared" ca="1" si="14"/>
        <v>46339</v>
      </c>
    </row>
    <row r="266" spans="15:23" x14ac:dyDescent="0.25">
      <c r="O266" s="23">
        <f t="shared" ca="1" si="15"/>
        <v>46338</v>
      </c>
      <c r="W266" s="23">
        <f t="shared" ca="1" si="14"/>
        <v>46340</v>
      </c>
    </row>
    <row r="267" spans="15:23" x14ac:dyDescent="0.25">
      <c r="O267" s="23">
        <f t="shared" ca="1" si="15"/>
        <v>46339</v>
      </c>
      <c r="W267" s="23">
        <f t="shared" ca="1" si="14"/>
        <v>46341</v>
      </c>
    </row>
    <row r="268" spans="15:23" x14ac:dyDescent="0.25">
      <c r="O268" s="23">
        <f t="shared" ca="1" si="15"/>
        <v>46340</v>
      </c>
      <c r="W268" s="23">
        <f t="shared" ca="1" si="14"/>
        <v>46342</v>
      </c>
    </row>
    <row r="269" spans="15:23" x14ac:dyDescent="0.25">
      <c r="O269" s="23">
        <f t="shared" ca="1" si="15"/>
        <v>46341</v>
      </c>
      <c r="W269" s="23">
        <f t="shared" ca="1" si="14"/>
        <v>46343</v>
      </c>
    </row>
    <row r="270" spans="15:23" x14ac:dyDescent="0.25">
      <c r="O270" s="23">
        <f t="shared" ca="1" si="15"/>
        <v>46342</v>
      </c>
      <c r="W270" s="23">
        <f t="shared" ca="1" si="14"/>
        <v>46344</v>
      </c>
    </row>
    <row r="271" spans="15:23" x14ac:dyDescent="0.25">
      <c r="O271" s="23">
        <f t="shared" ca="1" si="15"/>
        <v>46343</v>
      </c>
      <c r="W271" s="23">
        <f t="shared" ca="1" si="14"/>
        <v>46345</v>
      </c>
    </row>
    <row r="272" spans="15:23" x14ac:dyDescent="0.25">
      <c r="O272" s="23">
        <f t="shared" ca="1" si="15"/>
        <v>46344</v>
      </c>
      <c r="W272" s="23">
        <f t="shared" ca="1" si="14"/>
        <v>46346</v>
      </c>
    </row>
    <row r="273" spans="15:23" x14ac:dyDescent="0.25">
      <c r="O273" s="23">
        <f t="shared" ca="1" si="15"/>
        <v>46345</v>
      </c>
      <c r="W273" s="23">
        <f t="shared" ca="1" si="14"/>
        <v>46347</v>
      </c>
    </row>
    <row r="274" spans="15:23" x14ac:dyDescent="0.25">
      <c r="O274" s="23">
        <f t="shared" ca="1" si="15"/>
        <v>46346</v>
      </c>
      <c r="W274" s="23">
        <f t="shared" ca="1" si="14"/>
        <v>46348</v>
      </c>
    </row>
    <row r="275" spans="15:23" x14ac:dyDescent="0.25">
      <c r="O275" s="23">
        <f t="shared" ca="1" si="15"/>
        <v>46347</v>
      </c>
      <c r="W275" s="23">
        <f t="shared" ca="1" si="14"/>
        <v>46349</v>
      </c>
    </row>
    <row r="276" spans="15:23" x14ac:dyDescent="0.25">
      <c r="O276" s="23">
        <f t="shared" ca="1" si="15"/>
        <v>46348</v>
      </c>
      <c r="W276" s="23">
        <f t="shared" ca="1" si="14"/>
        <v>46350</v>
      </c>
    </row>
    <row r="277" spans="15:23" x14ac:dyDescent="0.25">
      <c r="O277" s="23">
        <f t="shared" ca="1" si="15"/>
        <v>46349</v>
      </c>
      <c r="W277" s="23">
        <f t="shared" ca="1" si="14"/>
        <v>46351</v>
      </c>
    </row>
    <row r="278" spans="15:23" x14ac:dyDescent="0.25">
      <c r="O278" s="23">
        <f t="shared" ca="1" si="15"/>
        <v>46350</v>
      </c>
      <c r="W278" s="23">
        <f t="shared" ca="1" si="14"/>
        <v>46352</v>
      </c>
    </row>
    <row r="279" spans="15:23" x14ac:dyDescent="0.25">
      <c r="O279" s="23">
        <f t="shared" ca="1" si="15"/>
        <v>46351</v>
      </c>
      <c r="W279" s="23">
        <f t="shared" ca="1" si="14"/>
        <v>46353</v>
      </c>
    </row>
    <row r="280" spans="15:23" x14ac:dyDescent="0.25">
      <c r="O280" s="23">
        <f t="shared" ca="1" si="15"/>
        <v>46352</v>
      </c>
      <c r="W280" s="23">
        <f t="shared" ca="1" si="14"/>
        <v>46354</v>
      </c>
    </row>
    <row r="281" spans="15:23" x14ac:dyDescent="0.25">
      <c r="O281" s="23">
        <f t="shared" ca="1" si="15"/>
        <v>46353</v>
      </c>
      <c r="W281" s="23">
        <f t="shared" ca="1" si="14"/>
        <v>46355</v>
      </c>
    </row>
    <row r="282" spans="15:23" x14ac:dyDescent="0.25">
      <c r="O282" s="23">
        <f t="shared" ca="1" si="15"/>
        <v>46354</v>
      </c>
      <c r="W282" s="23">
        <f t="shared" ca="1" si="14"/>
        <v>46356</v>
      </c>
    </row>
    <row r="283" spans="15:23" x14ac:dyDescent="0.25">
      <c r="O283" s="23">
        <f t="shared" ca="1" si="15"/>
        <v>46355</v>
      </c>
      <c r="W283" s="23">
        <f t="shared" ca="1" si="14"/>
        <v>46357</v>
      </c>
    </row>
    <row r="284" spans="15:23" x14ac:dyDescent="0.25">
      <c r="O284" s="23">
        <f t="shared" ca="1" si="15"/>
        <v>46356</v>
      </c>
      <c r="W284" s="23">
        <f t="shared" ca="1" si="14"/>
        <v>46358</v>
      </c>
    </row>
    <row r="285" spans="15:23" x14ac:dyDescent="0.25">
      <c r="O285" s="23">
        <f t="shared" ca="1" si="15"/>
        <v>46357</v>
      </c>
      <c r="W285" s="23">
        <f t="shared" ca="1" si="14"/>
        <v>46359</v>
      </c>
    </row>
    <row r="286" spans="15:23" x14ac:dyDescent="0.25">
      <c r="O286" s="23">
        <f t="shared" ca="1" si="15"/>
        <v>46358</v>
      </c>
      <c r="W286" s="23">
        <f t="shared" ca="1" si="14"/>
        <v>46360</v>
      </c>
    </row>
    <row r="287" spans="15:23" x14ac:dyDescent="0.25">
      <c r="O287" s="23">
        <f t="shared" ca="1" si="15"/>
        <v>46359</v>
      </c>
      <c r="W287" s="23">
        <f t="shared" ca="1" si="14"/>
        <v>46361</v>
      </c>
    </row>
    <row r="288" spans="15:23" x14ac:dyDescent="0.25">
      <c r="O288" s="23">
        <f t="shared" ca="1" si="15"/>
        <v>46360</v>
      </c>
      <c r="W288" s="23">
        <f t="shared" ca="1" si="14"/>
        <v>46362</v>
      </c>
    </row>
    <row r="289" spans="15:23" x14ac:dyDescent="0.25">
      <c r="O289" s="23">
        <f t="shared" ca="1" si="15"/>
        <v>46361</v>
      </c>
      <c r="W289" s="23">
        <f t="shared" ca="1" si="14"/>
        <v>46363</v>
      </c>
    </row>
    <row r="290" spans="15:23" x14ac:dyDescent="0.25">
      <c r="O290" s="23">
        <f t="shared" ca="1" si="15"/>
        <v>46362</v>
      </c>
      <c r="W290" s="23">
        <f t="shared" ca="1" si="14"/>
        <v>46364</v>
      </c>
    </row>
    <row r="291" spans="15:23" x14ac:dyDescent="0.25">
      <c r="O291" s="23">
        <f t="shared" ca="1" si="15"/>
        <v>46363</v>
      </c>
      <c r="W291" s="23">
        <f t="shared" ca="1" si="14"/>
        <v>46365</v>
      </c>
    </row>
    <row r="292" spans="15:23" x14ac:dyDescent="0.25">
      <c r="O292" s="23">
        <f t="shared" ca="1" si="15"/>
        <v>46364</v>
      </c>
      <c r="W292" s="23">
        <f t="shared" ca="1" si="14"/>
        <v>46366</v>
      </c>
    </row>
    <row r="293" spans="15:23" x14ac:dyDescent="0.25">
      <c r="O293" s="23">
        <f t="shared" ca="1" si="15"/>
        <v>46365</v>
      </c>
      <c r="W293" s="23">
        <f t="shared" ca="1" si="14"/>
        <v>46367</v>
      </c>
    </row>
    <row r="294" spans="15:23" x14ac:dyDescent="0.25">
      <c r="O294" s="23">
        <f t="shared" ca="1" si="15"/>
        <v>46366</v>
      </c>
      <c r="W294" s="23">
        <f t="shared" ca="1" si="14"/>
        <v>46368</v>
      </c>
    </row>
    <row r="295" spans="15:23" x14ac:dyDescent="0.25">
      <c r="O295" s="23">
        <f t="shared" ca="1" si="15"/>
        <v>46367</v>
      </c>
      <c r="W295" s="23">
        <f t="shared" ca="1" si="14"/>
        <v>46369</v>
      </c>
    </row>
    <row r="296" spans="15:23" x14ac:dyDescent="0.25">
      <c r="O296" s="23">
        <f t="shared" ca="1" si="15"/>
        <v>46368</v>
      </c>
      <c r="W296" s="23">
        <f t="shared" ca="1" si="14"/>
        <v>46370</v>
      </c>
    </row>
    <row r="297" spans="15:23" x14ac:dyDescent="0.25">
      <c r="O297" s="23">
        <f t="shared" ca="1" si="15"/>
        <v>46369</v>
      </c>
      <c r="W297" s="23">
        <f t="shared" ca="1" si="14"/>
        <v>46371</v>
      </c>
    </row>
    <row r="298" spans="15:23" x14ac:dyDescent="0.25">
      <c r="O298" s="23">
        <f t="shared" ca="1" si="15"/>
        <v>46370</v>
      </c>
      <c r="W298" s="23">
        <f t="shared" ca="1" si="14"/>
        <v>46372</v>
      </c>
    </row>
    <row r="299" spans="15:23" x14ac:dyDescent="0.25">
      <c r="O299" s="23">
        <f t="shared" ca="1" si="15"/>
        <v>46371</v>
      </c>
      <c r="W299" s="23">
        <f t="shared" ca="1" si="14"/>
        <v>46373</v>
      </c>
    </row>
    <row r="300" spans="15:23" x14ac:dyDescent="0.25">
      <c r="O300" s="23">
        <f t="shared" ca="1" si="15"/>
        <v>46372</v>
      </c>
      <c r="W300" s="23">
        <f t="shared" ca="1" si="14"/>
        <v>46374</v>
      </c>
    </row>
    <row r="301" spans="15:23" x14ac:dyDescent="0.25">
      <c r="O301" s="23">
        <f t="shared" ca="1" si="15"/>
        <v>46373</v>
      </c>
      <c r="W301" s="23">
        <f t="shared" ca="1" si="14"/>
        <v>46375</v>
      </c>
    </row>
    <row r="302" spans="15:23" x14ac:dyDescent="0.25">
      <c r="O302" s="23">
        <f t="shared" ca="1" si="15"/>
        <v>46374</v>
      </c>
      <c r="W302" s="23">
        <f t="shared" ca="1" si="14"/>
        <v>46376</v>
      </c>
    </row>
    <row r="303" spans="15:23" x14ac:dyDescent="0.25">
      <c r="O303" s="23">
        <f t="shared" ca="1" si="15"/>
        <v>46375</v>
      </c>
      <c r="W303" s="23">
        <f t="shared" ca="1" si="14"/>
        <v>46377</v>
      </c>
    </row>
    <row r="304" spans="15:23" x14ac:dyDescent="0.25">
      <c r="O304" s="23">
        <f t="shared" ca="1" si="15"/>
        <v>46376</v>
      </c>
      <c r="W304" s="23">
        <f t="shared" ca="1" si="14"/>
        <v>46378</v>
      </c>
    </row>
    <row r="305" spans="15:23" x14ac:dyDescent="0.25">
      <c r="O305" s="23">
        <f t="shared" ca="1" si="15"/>
        <v>46377</v>
      </c>
      <c r="W305" s="23">
        <f t="shared" ca="1" si="14"/>
        <v>46379</v>
      </c>
    </row>
    <row r="306" spans="15:23" x14ac:dyDescent="0.25">
      <c r="O306" s="23">
        <f t="shared" ca="1" si="15"/>
        <v>46378</v>
      </c>
      <c r="W306" s="23">
        <f t="shared" ca="1" si="14"/>
        <v>46380</v>
      </c>
    </row>
    <row r="307" spans="15:23" x14ac:dyDescent="0.25">
      <c r="O307" s="23">
        <f t="shared" ca="1" si="15"/>
        <v>46379</v>
      </c>
      <c r="W307" s="23">
        <f t="shared" ca="1" si="14"/>
        <v>46381</v>
      </c>
    </row>
    <row r="308" spans="15:23" x14ac:dyDescent="0.25">
      <c r="O308" s="23">
        <f t="shared" ca="1" si="15"/>
        <v>46380</v>
      </c>
      <c r="W308" s="23">
        <f t="shared" ca="1" si="14"/>
        <v>46382</v>
      </c>
    </row>
    <row r="309" spans="15:23" x14ac:dyDescent="0.25">
      <c r="O309" s="23">
        <f t="shared" ca="1" si="15"/>
        <v>46381</v>
      </c>
      <c r="W309" s="23">
        <f t="shared" ca="1" si="14"/>
        <v>46383</v>
      </c>
    </row>
    <row r="310" spans="15:23" x14ac:dyDescent="0.25">
      <c r="O310" s="23">
        <f t="shared" ca="1" si="15"/>
        <v>46382</v>
      </c>
      <c r="W310" s="23">
        <f t="shared" ca="1" si="14"/>
        <v>46384</v>
      </c>
    </row>
    <row r="311" spans="15:23" x14ac:dyDescent="0.25">
      <c r="O311" s="23">
        <f t="shared" ca="1" si="15"/>
        <v>46383</v>
      </c>
      <c r="W311" s="23">
        <f t="shared" ca="1" si="14"/>
        <v>46385</v>
      </c>
    </row>
    <row r="312" spans="15:23" x14ac:dyDescent="0.25">
      <c r="O312" s="23">
        <f t="shared" ca="1" si="15"/>
        <v>46384</v>
      </c>
      <c r="W312" s="23">
        <f t="shared" ca="1" si="14"/>
        <v>46386</v>
      </c>
    </row>
    <row r="313" spans="15:23" x14ac:dyDescent="0.25">
      <c r="O313" s="23">
        <f t="shared" ca="1" si="15"/>
        <v>46385</v>
      </c>
      <c r="W313" s="23">
        <f t="shared" ca="1" si="14"/>
        <v>46387</v>
      </c>
    </row>
    <row r="314" spans="15:23" x14ac:dyDescent="0.25">
      <c r="O314" s="23">
        <f t="shared" ca="1" si="15"/>
        <v>46386</v>
      </c>
      <c r="W314" s="23">
        <f t="shared" ca="1" si="14"/>
        <v>46388</v>
      </c>
    </row>
    <row r="315" spans="15:23" x14ac:dyDescent="0.25">
      <c r="O315" s="23">
        <f t="shared" ca="1" si="15"/>
        <v>46387</v>
      </c>
      <c r="W315" s="23">
        <f t="shared" ca="1" si="14"/>
        <v>46389</v>
      </c>
    </row>
    <row r="316" spans="15:23" x14ac:dyDescent="0.25">
      <c r="O316" s="23">
        <f t="shared" ca="1" si="15"/>
        <v>46388</v>
      </c>
      <c r="W316" s="23">
        <f t="shared" ca="1" si="14"/>
        <v>46390</v>
      </c>
    </row>
    <row r="317" spans="15:23" x14ac:dyDescent="0.25">
      <c r="O317" s="23">
        <f t="shared" ca="1" si="15"/>
        <v>46389</v>
      </c>
      <c r="W317" s="23">
        <f t="shared" ca="1" si="14"/>
        <v>46391</v>
      </c>
    </row>
    <row r="318" spans="15:23" x14ac:dyDescent="0.25">
      <c r="O318" s="23">
        <f t="shared" ca="1" si="15"/>
        <v>46390</v>
      </c>
      <c r="W318" s="23">
        <f t="shared" ca="1" si="14"/>
        <v>46392</v>
      </c>
    </row>
    <row r="319" spans="15:23" x14ac:dyDescent="0.25">
      <c r="O319" s="23">
        <f t="shared" ca="1" si="15"/>
        <v>46391</v>
      </c>
      <c r="W319" s="23">
        <f t="shared" ca="1" si="14"/>
        <v>46393</v>
      </c>
    </row>
    <row r="320" spans="15:23" x14ac:dyDescent="0.25">
      <c r="O320" s="23">
        <f t="shared" ca="1" si="15"/>
        <v>46392</v>
      </c>
      <c r="W320" s="23">
        <f t="shared" ca="1" si="14"/>
        <v>46394</v>
      </c>
    </row>
    <row r="321" spans="15:23" x14ac:dyDescent="0.25">
      <c r="O321" s="23">
        <f t="shared" ca="1" si="15"/>
        <v>46393</v>
      </c>
      <c r="W321" s="23">
        <f t="shared" ca="1" si="14"/>
        <v>46395</v>
      </c>
    </row>
    <row r="322" spans="15:23" x14ac:dyDescent="0.25">
      <c r="O322" s="23">
        <f t="shared" ca="1" si="15"/>
        <v>46394</v>
      </c>
      <c r="W322" s="23">
        <f t="shared" ca="1" si="14"/>
        <v>46396</v>
      </c>
    </row>
    <row r="323" spans="15:23" x14ac:dyDescent="0.25">
      <c r="O323" s="23">
        <f t="shared" ca="1" si="15"/>
        <v>46395</v>
      </c>
      <c r="W323" s="23">
        <f t="shared" ca="1" si="14"/>
        <v>46397</v>
      </c>
    </row>
    <row r="324" spans="15:23" x14ac:dyDescent="0.25">
      <c r="O324" s="23">
        <f t="shared" ca="1" si="15"/>
        <v>46396</v>
      </c>
      <c r="W324" s="23">
        <f t="shared" ref="W324:W364" ca="1" si="16">W323+1</f>
        <v>46398</v>
      </c>
    </row>
    <row r="325" spans="15:23" x14ac:dyDescent="0.25">
      <c r="O325" s="23">
        <f t="shared" ca="1" si="15"/>
        <v>46397</v>
      </c>
      <c r="W325" s="23">
        <f t="shared" ca="1" si="16"/>
        <v>46399</v>
      </c>
    </row>
    <row r="326" spans="15:23" x14ac:dyDescent="0.25">
      <c r="O326" s="23">
        <f t="shared" ca="1" si="15"/>
        <v>46398</v>
      </c>
      <c r="W326" s="23">
        <f t="shared" ca="1" si="16"/>
        <v>46400</v>
      </c>
    </row>
    <row r="327" spans="15:23" x14ac:dyDescent="0.25">
      <c r="O327" s="23">
        <f t="shared" ca="1" si="15"/>
        <v>46399</v>
      </c>
      <c r="W327" s="23">
        <f t="shared" ca="1" si="16"/>
        <v>46401</v>
      </c>
    </row>
    <row r="328" spans="15:23" x14ac:dyDescent="0.25">
      <c r="O328" s="23">
        <f t="shared" ref="O328:O366" ca="1" si="17">O327+1</f>
        <v>46400</v>
      </c>
      <c r="W328" s="23">
        <f t="shared" ca="1" si="16"/>
        <v>46402</v>
      </c>
    </row>
    <row r="329" spans="15:23" x14ac:dyDescent="0.25">
      <c r="O329" s="23">
        <f t="shared" ca="1" si="17"/>
        <v>46401</v>
      </c>
      <c r="W329" s="23">
        <f t="shared" ca="1" si="16"/>
        <v>46403</v>
      </c>
    </row>
    <row r="330" spans="15:23" x14ac:dyDescent="0.25">
      <c r="O330" s="23">
        <f t="shared" ca="1" si="17"/>
        <v>46402</v>
      </c>
      <c r="W330" s="23">
        <f t="shared" ca="1" si="16"/>
        <v>46404</v>
      </c>
    </row>
    <row r="331" spans="15:23" x14ac:dyDescent="0.25">
      <c r="O331" s="23">
        <f t="shared" ca="1" si="17"/>
        <v>46403</v>
      </c>
      <c r="W331" s="23">
        <f t="shared" ca="1" si="16"/>
        <v>46405</v>
      </c>
    </row>
    <row r="332" spans="15:23" x14ac:dyDescent="0.25">
      <c r="O332" s="23">
        <f t="shared" ca="1" si="17"/>
        <v>46404</v>
      </c>
      <c r="W332" s="23">
        <f t="shared" ca="1" si="16"/>
        <v>46406</v>
      </c>
    </row>
    <row r="333" spans="15:23" x14ac:dyDescent="0.25">
      <c r="O333" s="23">
        <f t="shared" ca="1" si="17"/>
        <v>46405</v>
      </c>
      <c r="W333" s="23">
        <f t="shared" ca="1" si="16"/>
        <v>46407</v>
      </c>
    </row>
    <row r="334" spans="15:23" x14ac:dyDescent="0.25">
      <c r="O334" s="23">
        <f t="shared" ca="1" si="17"/>
        <v>46406</v>
      </c>
      <c r="W334" s="23">
        <f t="shared" ca="1" si="16"/>
        <v>46408</v>
      </c>
    </row>
    <row r="335" spans="15:23" x14ac:dyDescent="0.25">
      <c r="O335" s="23">
        <f t="shared" ca="1" si="17"/>
        <v>46407</v>
      </c>
      <c r="W335" s="23">
        <f t="shared" ca="1" si="16"/>
        <v>46409</v>
      </c>
    </row>
    <row r="336" spans="15:23" x14ac:dyDescent="0.25">
      <c r="O336" s="23">
        <f t="shared" ca="1" si="17"/>
        <v>46408</v>
      </c>
      <c r="W336" s="23">
        <f t="shared" ca="1" si="16"/>
        <v>46410</v>
      </c>
    </row>
    <row r="337" spans="15:23" x14ac:dyDescent="0.25">
      <c r="O337" s="23">
        <f t="shared" ca="1" si="17"/>
        <v>46409</v>
      </c>
      <c r="W337" s="23">
        <f t="shared" ca="1" si="16"/>
        <v>46411</v>
      </c>
    </row>
    <row r="338" spans="15:23" x14ac:dyDescent="0.25">
      <c r="O338" s="23">
        <f t="shared" ca="1" si="17"/>
        <v>46410</v>
      </c>
      <c r="W338" s="23">
        <f t="shared" ca="1" si="16"/>
        <v>46412</v>
      </c>
    </row>
    <row r="339" spans="15:23" x14ac:dyDescent="0.25">
      <c r="O339" s="23">
        <f t="shared" ca="1" si="17"/>
        <v>46411</v>
      </c>
      <c r="W339" s="23">
        <f t="shared" ca="1" si="16"/>
        <v>46413</v>
      </c>
    </row>
    <row r="340" spans="15:23" x14ac:dyDescent="0.25">
      <c r="O340" s="23">
        <f t="shared" ca="1" si="17"/>
        <v>46412</v>
      </c>
      <c r="W340" s="23">
        <f t="shared" ca="1" si="16"/>
        <v>46414</v>
      </c>
    </row>
    <row r="341" spans="15:23" x14ac:dyDescent="0.25">
      <c r="O341" s="23">
        <f t="shared" ca="1" si="17"/>
        <v>46413</v>
      </c>
      <c r="W341" s="23">
        <f t="shared" ca="1" si="16"/>
        <v>46415</v>
      </c>
    </row>
    <row r="342" spans="15:23" x14ac:dyDescent="0.25">
      <c r="O342" s="23">
        <f t="shared" ca="1" si="17"/>
        <v>46414</v>
      </c>
      <c r="W342" s="23">
        <f t="shared" ca="1" si="16"/>
        <v>46416</v>
      </c>
    </row>
    <row r="343" spans="15:23" x14ac:dyDescent="0.25">
      <c r="O343" s="23">
        <f t="shared" ca="1" si="17"/>
        <v>46415</v>
      </c>
      <c r="W343" s="23">
        <f t="shared" ca="1" si="16"/>
        <v>46417</v>
      </c>
    </row>
    <row r="344" spans="15:23" x14ac:dyDescent="0.25">
      <c r="O344" s="23">
        <f t="shared" ca="1" si="17"/>
        <v>46416</v>
      </c>
      <c r="W344" s="23">
        <f t="shared" ca="1" si="16"/>
        <v>46418</v>
      </c>
    </row>
    <row r="345" spans="15:23" x14ac:dyDescent="0.25">
      <c r="O345" s="23">
        <f t="shared" ca="1" si="17"/>
        <v>46417</v>
      </c>
      <c r="W345" s="23">
        <f t="shared" ca="1" si="16"/>
        <v>46419</v>
      </c>
    </row>
    <row r="346" spans="15:23" x14ac:dyDescent="0.25">
      <c r="O346" s="23">
        <f t="shared" ca="1" si="17"/>
        <v>46418</v>
      </c>
      <c r="W346" s="23">
        <f t="shared" ca="1" si="16"/>
        <v>46420</v>
      </c>
    </row>
    <row r="347" spans="15:23" x14ac:dyDescent="0.25">
      <c r="O347" s="23">
        <f t="shared" ca="1" si="17"/>
        <v>46419</v>
      </c>
      <c r="W347" s="23">
        <f t="shared" ca="1" si="16"/>
        <v>46421</v>
      </c>
    </row>
    <row r="348" spans="15:23" x14ac:dyDescent="0.25">
      <c r="O348" s="23">
        <f t="shared" ca="1" si="17"/>
        <v>46420</v>
      </c>
      <c r="W348" s="23">
        <f t="shared" ca="1" si="16"/>
        <v>46422</v>
      </c>
    </row>
    <row r="349" spans="15:23" x14ac:dyDescent="0.25">
      <c r="O349" s="23">
        <f t="shared" ca="1" si="17"/>
        <v>46421</v>
      </c>
      <c r="W349" s="23">
        <f t="shared" ca="1" si="16"/>
        <v>46423</v>
      </c>
    </row>
    <row r="350" spans="15:23" x14ac:dyDescent="0.25">
      <c r="O350" s="23">
        <f t="shared" ca="1" si="17"/>
        <v>46422</v>
      </c>
      <c r="W350" s="23">
        <f t="shared" ca="1" si="16"/>
        <v>46424</v>
      </c>
    </row>
    <row r="351" spans="15:23" x14ac:dyDescent="0.25">
      <c r="O351" s="23">
        <f t="shared" ca="1" si="17"/>
        <v>46423</v>
      </c>
      <c r="W351" s="23">
        <f t="shared" ca="1" si="16"/>
        <v>46425</v>
      </c>
    </row>
    <row r="352" spans="15:23" x14ac:dyDescent="0.25">
      <c r="O352" s="23">
        <f t="shared" ca="1" si="17"/>
        <v>46424</v>
      </c>
      <c r="W352" s="23">
        <f t="shared" ca="1" si="16"/>
        <v>46426</v>
      </c>
    </row>
    <row r="353" spans="15:23" x14ac:dyDescent="0.25">
      <c r="O353" s="23">
        <f t="shared" ca="1" si="17"/>
        <v>46425</v>
      </c>
      <c r="W353" s="23">
        <f t="shared" ca="1" si="16"/>
        <v>46427</v>
      </c>
    </row>
    <row r="354" spans="15:23" x14ac:dyDescent="0.25">
      <c r="O354" s="23">
        <f t="shared" ca="1" si="17"/>
        <v>46426</v>
      </c>
      <c r="W354" s="23">
        <f t="shared" ca="1" si="16"/>
        <v>46428</v>
      </c>
    </row>
    <row r="355" spans="15:23" x14ac:dyDescent="0.25">
      <c r="O355" s="23">
        <f t="shared" ca="1" si="17"/>
        <v>46427</v>
      </c>
      <c r="W355" s="23">
        <f t="shared" ca="1" si="16"/>
        <v>46429</v>
      </c>
    </row>
    <row r="356" spans="15:23" x14ac:dyDescent="0.25">
      <c r="O356" s="23">
        <f t="shared" ca="1" si="17"/>
        <v>46428</v>
      </c>
      <c r="W356" s="23">
        <f t="shared" ca="1" si="16"/>
        <v>46430</v>
      </c>
    </row>
    <row r="357" spans="15:23" x14ac:dyDescent="0.25">
      <c r="O357" s="23">
        <f t="shared" ca="1" si="17"/>
        <v>46429</v>
      </c>
      <c r="W357" s="23">
        <f t="shared" ca="1" si="16"/>
        <v>46431</v>
      </c>
    </row>
    <row r="358" spans="15:23" x14ac:dyDescent="0.25">
      <c r="O358" s="23">
        <f t="shared" ca="1" si="17"/>
        <v>46430</v>
      </c>
      <c r="W358" s="23">
        <f t="shared" ca="1" si="16"/>
        <v>46432</v>
      </c>
    </row>
    <row r="359" spans="15:23" x14ac:dyDescent="0.25">
      <c r="O359" s="23">
        <f t="shared" ca="1" si="17"/>
        <v>46431</v>
      </c>
      <c r="W359" s="23">
        <f t="shared" ca="1" si="16"/>
        <v>46433</v>
      </c>
    </row>
    <row r="360" spans="15:23" x14ac:dyDescent="0.25">
      <c r="O360" s="23">
        <f t="shared" ca="1" si="17"/>
        <v>46432</v>
      </c>
      <c r="W360" s="23">
        <f t="shared" ca="1" si="16"/>
        <v>46434</v>
      </c>
    </row>
    <row r="361" spans="15:23" x14ac:dyDescent="0.25">
      <c r="O361" s="23">
        <f t="shared" ca="1" si="17"/>
        <v>46433</v>
      </c>
      <c r="W361" s="23">
        <f t="shared" ca="1" si="16"/>
        <v>46435</v>
      </c>
    </row>
    <row r="362" spans="15:23" x14ac:dyDescent="0.25">
      <c r="O362" s="23">
        <f t="shared" ca="1" si="17"/>
        <v>46434</v>
      </c>
      <c r="W362" s="23">
        <f t="shared" ca="1" si="16"/>
        <v>46436</v>
      </c>
    </row>
    <row r="363" spans="15:23" x14ac:dyDescent="0.25">
      <c r="O363" s="23">
        <f t="shared" ca="1" si="17"/>
        <v>46435</v>
      </c>
      <c r="W363" s="23">
        <f t="shared" ca="1" si="16"/>
        <v>46437</v>
      </c>
    </row>
    <row r="364" spans="15:23" x14ac:dyDescent="0.25">
      <c r="O364" s="23">
        <f t="shared" ca="1" si="17"/>
        <v>46436</v>
      </c>
      <c r="W364" s="23">
        <f t="shared" ca="1" si="16"/>
        <v>46438</v>
      </c>
    </row>
    <row r="365" spans="15:23" x14ac:dyDescent="0.25">
      <c r="O365" s="23">
        <f t="shared" ca="1" si="17"/>
        <v>46437</v>
      </c>
      <c r="W365" s="23">
        <v>2958465</v>
      </c>
    </row>
    <row r="366" spans="15:23" x14ac:dyDescent="0.25">
      <c r="O366" s="23">
        <f t="shared" ca="1" si="17"/>
        <v>46438</v>
      </c>
    </row>
    <row r="367" spans="15:23" x14ac:dyDescent="0.25">
      <c r="O367" s="23">
        <v>2958465</v>
      </c>
    </row>
    <row r="368" spans="15:23" x14ac:dyDescent="0.25">
      <c r="O368" s="23"/>
    </row>
    <row r="369" spans="15:15" x14ac:dyDescent="0.25">
      <c r="O369" s="23"/>
    </row>
    <row r="370" spans="15:15" x14ac:dyDescent="0.25">
      <c r="O370" s="23"/>
    </row>
    <row r="371" spans="15:15" x14ac:dyDescent="0.25">
      <c r="O371" s="23"/>
    </row>
    <row r="372" spans="15:15" x14ac:dyDescent="0.25">
      <c r="O372" s="23"/>
    </row>
    <row r="373" spans="15:15" x14ac:dyDescent="0.25">
      <c r="O373" s="23"/>
    </row>
    <row r="374" spans="15:15" x14ac:dyDescent="0.25">
      <c r="O374" s="23"/>
    </row>
    <row r="375" spans="15:15" x14ac:dyDescent="0.25">
      <c r="O375" s="23"/>
    </row>
    <row r="376" spans="15:15" x14ac:dyDescent="0.25">
      <c r="O376" s="23"/>
    </row>
    <row r="377" spans="15:15" x14ac:dyDescent="0.25">
      <c r="O377" s="23"/>
    </row>
    <row r="378" spans="15:15" x14ac:dyDescent="0.25">
      <c r="O378" s="23"/>
    </row>
    <row r="379" spans="15:15" x14ac:dyDescent="0.25">
      <c r="O379" s="23"/>
    </row>
    <row r="380" spans="15:15" x14ac:dyDescent="0.25">
      <c r="O380" s="23"/>
    </row>
    <row r="381" spans="15:15" x14ac:dyDescent="0.25">
      <c r="O381" s="23"/>
    </row>
    <row r="382" spans="15:15" x14ac:dyDescent="0.25">
      <c r="O382" s="23"/>
    </row>
    <row r="383" spans="15:15" x14ac:dyDescent="0.25">
      <c r="O383" s="23"/>
    </row>
    <row r="384" spans="15:15" x14ac:dyDescent="0.25">
      <c r="O384" s="23"/>
    </row>
    <row r="385" spans="15:15" x14ac:dyDescent="0.25">
      <c r="O385" s="23"/>
    </row>
    <row r="386" spans="15:15" x14ac:dyDescent="0.25">
      <c r="O386" s="23"/>
    </row>
    <row r="387" spans="15:15" x14ac:dyDescent="0.25">
      <c r="O387" s="23"/>
    </row>
    <row r="388" spans="15:15" x14ac:dyDescent="0.25">
      <c r="O388" s="23"/>
    </row>
    <row r="389" spans="15:15" x14ac:dyDescent="0.25">
      <c r="O389" s="23"/>
    </row>
    <row r="390" spans="15:15" x14ac:dyDescent="0.25">
      <c r="O390" s="23"/>
    </row>
    <row r="391" spans="15:15" x14ac:dyDescent="0.25">
      <c r="O391" s="23"/>
    </row>
    <row r="392" spans="15:15" x14ac:dyDescent="0.25">
      <c r="O392" s="23"/>
    </row>
    <row r="393" spans="15:15" x14ac:dyDescent="0.25">
      <c r="O393" s="23"/>
    </row>
    <row r="394" spans="15:15" x14ac:dyDescent="0.25">
      <c r="O394" s="23"/>
    </row>
    <row r="395" spans="15:15" x14ac:dyDescent="0.25">
      <c r="O395" s="23"/>
    </row>
    <row r="396" spans="15:15" x14ac:dyDescent="0.25">
      <c r="O396" s="23"/>
    </row>
    <row r="397" spans="15:15" x14ac:dyDescent="0.25">
      <c r="O397" s="23"/>
    </row>
    <row r="398" spans="15:15" x14ac:dyDescent="0.25">
      <c r="O398" s="23"/>
    </row>
    <row r="399" spans="15:15" x14ac:dyDescent="0.25">
      <c r="O399" s="23"/>
    </row>
    <row r="400" spans="15:15" x14ac:dyDescent="0.25">
      <c r="O400" s="23"/>
    </row>
    <row r="401" spans="15:15" x14ac:dyDescent="0.25">
      <c r="O401" s="23"/>
    </row>
    <row r="402" spans="15:15" x14ac:dyDescent="0.25">
      <c r="O402" s="23"/>
    </row>
    <row r="403" spans="15:15" x14ac:dyDescent="0.25">
      <c r="O403" s="23"/>
    </row>
    <row r="404" spans="15:15" x14ac:dyDescent="0.25">
      <c r="O404" s="23"/>
    </row>
    <row r="405" spans="15:15" x14ac:dyDescent="0.25">
      <c r="O405" s="23"/>
    </row>
    <row r="406" spans="15:15" x14ac:dyDescent="0.25">
      <c r="O406" s="23"/>
    </row>
    <row r="407" spans="15:15" x14ac:dyDescent="0.25">
      <c r="O407" s="23"/>
    </row>
    <row r="408" spans="15:15" x14ac:dyDescent="0.25">
      <c r="O408" s="23"/>
    </row>
    <row r="409" spans="15:15" x14ac:dyDescent="0.25">
      <c r="O409" s="23"/>
    </row>
    <row r="410" spans="15:15" x14ac:dyDescent="0.25">
      <c r="O410" s="23"/>
    </row>
    <row r="411" spans="15:15" x14ac:dyDescent="0.25">
      <c r="O411" s="23"/>
    </row>
    <row r="412" spans="15:15" x14ac:dyDescent="0.25">
      <c r="O412" s="23"/>
    </row>
    <row r="413" spans="15:15" x14ac:dyDescent="0.25">
      <c r="O413" s="23"/>
    </row>
    <row r="414" spans="15:15" x14ac:dyDescent="0.25">
      <c r="O414" s="23"/>
    </row>
    <row r="415" spans="15:15" x14ac:dyDescent="0.25">
      <c r="O415" s="23"/>
    </row>
    <row r="416" spans="15:15" x14ac:dyDescent="0.25">
      <c r="O416" s="23"/>
    </row>
    <row r="417" spans="15:15" x14ac:dyDescent="0.25">
      <c r="O417" s="23"/>
    </row>
    <row r="418" spans="15:15" x14ac:dyDescent="0.25">
      <c r="O418" s="23"/>
    </row>
    <row r="419" spans="15:15" x14ac:dyDescent="0.25">
      <c r="O419" s="23"/>
    </row>
    <row r="420" spans="15:15" x14ac:dyDescent="0.25">
      <c r="O420" s="23"/>
    </row>
    <row r="421" spans="15:15" x14ac:dyDescent="0.25">
      <c r="O421" s="23"/>
    </row>
    <row r="422" spans="15:15" x14ac:dyDescent="0.25">
      <c r="O422" s="23"/>
    </row>
    <row r="423" spans="15:15" x14ac:dyDescent="0.25">
      <c r="O423" s="23"/>
    </row>
    <row r="424" spans="15:15" x14ac:dyDescent="0.25">
      <c r="O424" s="23"/>
    </row>
    <row r="425" spans="15:15" x14ac:dyDescent="0.25">
      <c r="O425" s="23"/>
    </row>
    <row r="426" spans="15:15" x14ac:dyDescent="0.25">
      <c r="O426" s="23"/>
    </row>
    <row r="427" spans="15:15" x14ac:dyDescent="0.25">
      <c r="O427" s="23"/>
    </row>
    <row r="428" spans="15:15" x14ac:dyDescent="0.25">
      <c r="O428" s="23"/>
    </row>
    <row r="429" spans="15:15" x14ac:dyDescent="0.25">
      <c r="O429" s="23"/>
    </row>
    <row r="430" spans="15:15" x14ac:dyDescent="0.25">
      <c r="O430" s="23"/>
    </row>
    <row r="431" spans="15:15" x14ac:dyDescent="0.25">
      <c r="O431" s="23"/>
    </row>
    <row r="432" spans="15:15" x14ac:dyDescent="0.25">
      <c r="O432" s="23"/>
    </row>
    <row r="433" spans="15:15" x14ac:dyDescent="0.25">
      <c r="O433" s="23"/>
    </row>
    <row r="434" spans="15:15" x14ac:dyDescent="0.25">
      <c r="O434" s="23"/>
    </row>
    <row r="435" spans="15:15" x14ac:dyDescent="0.25">
      <c r="O435" s="23"/>
    </row>
    <row r="436" spans="15:15" x14ac:dyDescent="0.25">
      <c r="O436" s="23"/>
    </row>
    <row r="437" spans="15:15" x14ac:dyDescent="0.25">
      <c r="O437" s="23"/>
    </row>
    <row r="438" spans="15:15" x14ac:dyDescent="0.25">
      <c r="O438" s="23"/>
    </row>
    <row r="439" spans="15:15" x14ac:dyDescent="0.25">
      <c r="O439" s="23"/>
    </row>
    <row r="440" spans="15:15" x14ac:dyDescent="0.25">
      <c r="O440" s="23"/>
    </row>
    <row r="441" spans="15:15" x14ac:dyDescent="0.25">
      <c r="O441" s="23"/>
    </row>
    <row r="442" spans="15:15" x14ac:dyDescent="0.25">
      <c r="O442" s="23"/>
    </row>
    <row r="443" spans="15:15" x14ac:dyDescent="0.25">
      <c r="O443" s="23"/>
    </row>
    <row r="444" spans="15:15" x14ac:dyDescent="0.25">
      <c r="O444" s="23"/>
    </row>
    <row r="445" spans="15:15" x14ac:dyDescent="0.25">
      <c r="O445" s="23"/>
    </row>
    <row r="446" spans="15:15" x14ac:dyDescent="0.25">
      <c r="O446" s="23"/>
    </row>
    <row r="447" spans="15:15" x14ac:dyDescent="0.25">
      <c r="O447" s="23"/>
    </row>
    <row r="448" spans="15:15" x14ac:dyDescent="0.25">
      <c r="O448" s="23"/>
    </row>
    <row r="449" spans="15:15" x14ac:dyDescent="0.25">
      <c r="O449" s="23"/>
    </row>
    <row r="450" spans="15:15" x14ac:dyDescent="0.25">
      <c r="O450" s="23"/>
    </row>
    <row r="451" spans="15:15" x14ac:dyDescent="0.25">
      <c r="O451" s="23"/>
    </row>
    <row r="452" spans="15:15" x14ac:dyDescent="0.25">
      <c r="O452" s="23"/>
    </row>
    <row r="453" spans="15:15" x14ac:dyDescent="0.25">
      <c r="O453" s="23"/>
    </row>
    <row r="454" spans="15:15" x14ac:dyDescent="0.25">
      <c r="O454" s="23"/>
    </row>
    <row r="455" spans="15:15" x14ac:dyDescent="0.25">
      <c r="O455" s="23"/>
    </row>
    <row r="456" spans="15:15" x14ac:dyDescent="0.25">
      <c r="O456" s="23"/>
    </row>
    <row r="457" spans="15:15" x14ac:dyDescent="0.25">
      <c r="O457" s="23"/>
    </row>
    <row r="458" spans="15:15" x14ac:dyDescent="0.25">
      <c r="O458" s="23"/>
    </row>
    <row r="459" spans="15:15" x14ac:dyDescent="0.25">
      <c r="O459" s="23"/>
    </row>
    <row r="460" spans="15:15" x14ac:dyDescent="0.25">
      <c r="O460" s="23"/>
    </row>
    <row r="461" spans="15:15" x14ac:dyDescent="0.25">
      <c r="O461" s="23"/>
    </row>
    <row r="462" spans="15:15" x14ac:dyDescent="0.25">
      <c r="O462" s="23"/>
    </row>
    <row r="463" spans="15:15" x14ac:dyDescent="0.25">
      <c r="O463" s="23"/>
    </row>
    <row r="464" spans="15:15" x14ac:dyDescent="0.25">
      <c r="O464" s="23"/>
    </row>
    <row r="465" spans="15:15" x14ac:dyDescent="0.25">
      <c r="O465" s="23"/>
    </row>
    <row r="466" spans="15:15" x14ac:dyDescent="0.25">
      <c r="O466" s="23"/>
    </row>
    <row r="467" spans="15:15" x14ac:dyDescent="0.25">
      <c r="O467" s="23"/>
    </row>
    <row r="468" spans="15:15" x14ac:dyDescent="0.25">
      <c r="O468" s="23"/>
    </row>
    <row r="469" spans="15:15" x14ac:dyDescent="0.25">
      <c r="O469" s="23"/>
    </row>
    <row r="470" spans="15:15" x14ac:dyDescent="0.25">
      <c r="O470" s="23"/>
    </row>
    <row r="471" spans="15:15" x14ac:dyDescent="0.25">
      <c r="O471" s="23"/>
    </row>
    <row r="472" spans="15:15" x14ac:dyDescent="0.25">
      <c r="O472" s="23"/>
    </row>
    <row r="473" spans="15:15" x14ac:dyDescent="0.25">
      <c r="O473" s="23"/>
    </row>
    <row r="474" spans="15:15" x14ac:dyDescent="0.25">
      <c r="O474" s="23"/>
    </row>
    <row r="475" spans="15:15" x14ac:dyDescent="0.25">
      <c r="O475" s="23"/>
    </row>
    <row r="476" spans="15:15" x14ac:dyDescent="0.25">
      <c r="O476" s="23"/>
    </row>
    <row r="477" spans="15:15" x14ac:dyDescent="0.25">
      <c r="O477" s="23"/>
    </row>
    <row r="478" spans="15:15" x14ac:dyDescent="0.25">
      <c r="O478" s="23"/>
    </row>
    <row r="479" spans="15:15" x14ac:dyDescent="0.25">
      <c r="O479" s="23"/>
    </row>
    <row r="480" spans="15:15" x14ac:dyDescent="0.25">
      <c r="O480" s="23"/>
    </row>
    <row r="481" spans="15:15" x14ac:dyDescent="0.25">
      <c r="O481" s="23"/>
    </row>
    <row r="482" spans="15:15" x14ac:dyDescent="0.25">
      <c r="O482" s="23"/>
    </row>
    <row r="483" spans="15:15" x14ac:dyDescent="0.25">
      <c r="O483" s="23"/>
    </row>
    <row r="484" spans="15:15" x14ac:dyDescent="0.25">
      <c r="O484" s="23"/>
    </row>
    <row r="485" spans="15:15" x14ac:dyDescent="0.25">
      <c r="O485" s="23"/>
    </row>
    <row r="486" spans="15:15" x14ac:dyDescent="0.25">
      <c r="O486" s="23"/>
    </row>
    <row r="487" spans="15:15" x14ac:dyDescent="0.25">
      <c r="O487" s="23"/>
    </row>
    <row r="488" spans="15:15" x14ac:dyDescent="0.25">
      <c r="O488" s="23"/>
    </row>
    <row r="489" spans="15:15" x14ac:dyDescent="0.25">
      <c r="O489" s="23"/>
    </row>
    <row r="490" spans="15:15" x14ac:dyDescent="0.25">
      <c r="O490" s="23"/>
    </row>
    <row r="491" spans="15:15" x14ac:dyDescent="0.25">
      <c r="O491" s="23"/>
    </row>
    <row r="492" spans="15:15" x14ac:dyDescent="0.25">
      <c r="O492" s="23"/>
    </row>
    <row r="493" spans="15:15" x14ac:dyDescent="0.25">
      <c r="O493" s="23"/>
    </row>
    <row r="494" spans="15:15" x14ac:dyDescent="0.25">
      <c r="O494" s="23"/>
    </row>
    <row r="495" spans="15:15" x14ac:dyDescent="0.25">
      <c r="O495" s="23"/>
    </row>
    <row r="496" spans="15:15" x14ac:dyDescent="0.25">
      <c r="O496" s="23"/>
    </row>
    <row r="497" spans="15:15" x14ac:dyDescent="0.25">
      <c r="O497" s="23"/>
    </row>
    <row r="498" spans="15:15" x14ac:dyDescent="0.25">
      <c r="O498" s="23"/>
    </row>
    <row r="499" spans="15:15" x14ac:dyDescent="0.25">
      <c r="O499" s="23"/>
    </row>
    <row r="500" spans="15:15" x14ac:dyDescent="0.25">
      <c r="O500" s="23"/>
    </row>
    <row r="501" spans="15:15" x14ac:dyDescent="0.25">
      <c r="O501" s="23"/>
    </row>
    <row r="502" spans="15:15" x14ac:dyDescent="0.25">
      <c r="O502" s="23"/>
    </row>
    <row r="503" spans="15:15" x14ac:dyDescent="0.25">
      <c r="O503" s="23"/>
    </row>
    <row r="504" spans="15:15" x14ac:dyDescent="0.25">
      <c r="O504" s="23"/>
    </row>
    <row r="505" spans="15:15" x14ac:dyDescent="0.25">
      <c r="O505" s="23"/>
    </row>
    <row r="506" spans="15:15" x14ac:dyDescent="0.25">
      <c r="O506" s="23"/>
    </row>
    <row r="507" spans="15:15" x14ac:dyDescent="0.25">
      <c r="O507" s="23"/>
    </row>
    <row r="508" spans="15:15" x14ac:dyDescent="0.25">
      <c r="O508" s="23"/>
    </row>
    <row r="509" spans="15:15" x14ac:dyDescent="0.25">
      <c r="O509" s="23"/>
    </row>
    <row r="510" spans="15:15" x14ac:dyDescent="0.25">
      <c r="O510" s="23"/>
    </row>
    <row r="511" spans="15:15" x14ac:dyDescent="0.25">
      <c r="O511" s="23"/>
    </row>
    <row r="512" spans="15:15" x14ac:dyDescent="0.25">
      <c r="O512" s="23"/>
    </row>
    <row r="513" spans="15:15" x14ac:dyDescent="0.25">
      <c r="O513" s="23"/>
    </row>
    <row r="514" spans="15:15" x14ac:dyDescent="0.25">
      <c r="O514" s="23"/>
    </row>
    <row r="515" spans="15:15" x14ac:dyDescent="0.25">
      <c r="O515" s="23"/>
    </row>
    <row r="516" spans="15:15" x14ac:dyDescent="0.25">
      <c r="O516" s="23"/>
    </row>
    <row r="517" spans="15:15" x14ac:dyDescent="0.25">
      <c r="O517" s="23"/>
    </row>
    <row r="518" spans="15:15" x14ac:dyDescent="0.25">
      <c r="O518" s="23"/>
    </row>
    <row r="519" spans="15:15" x14ac:dyDescent="0.25">
      <c r="O519" s="23"/>
    </row>
    <row r="520" spans="15:15" x14ac:dyDescent="0.25">
      <c r="O520" s="23"/>
    </row>
    <row r="521" spans="15:15" x14ac:dyDescent="0.25">
      <c r="O521" s="23"/>
    </row>
    <row r="522" spans="15:15" x14ac:dyDescent="0.25">
      <c r="O522" s="23"/>
    </row>
    <row r="523" spans="15:15" x14ac:dyDescent="0.25">
      <c r="O523" s="23"/>
    </row>
    <row r="524" spans="15:15" x14ac:dyDescent="0.25">
      <c r="O524" s="23"/>
    </row>
    <row r="525" spans="15:15" x14ac:dyDescent="0.25">
      <c r="O525" s="23"/>
    </row>
    <row r="526" spans="15:15" x14ac:dyDescent="0.25">
      <c r="O526" s="23"/>
    </row>
    <row r="527" spans="15:15" x14ac:dyDescent="0.25">
      <c r="O527" s="23"/>
    </row>
    <row r="528" spans="15:15" x14ac:dyDescent="0.25">
      <c r="O528" s="23"/>
    </row>
    <row r="529" spans="15:15" x14ac:dyDescent="0.25">
      <c r="O529" s="23"/>
    </row>
    <row r="530" spans="15:15" x14ac:dyDescent="0.25">
      <c r="O530" s="23"/>
    </row>
    <row r="531" spans="15:15" x14ac:dyDescent="0.25">
      <c r="O531" s="23"/>
    </row>
    <row r="532" spans="15:15" x14ac:dyDescent="0.25">
      <c r="O532" s="23"/>
    </row>
    <row r="533" spans="15:15" x14ac:dyDescent="0.25">
      <c r="O533" s="23"/>
    </row>
    <row r="534" spans="15:15" x14ac:dyDescent="0.25">
      <c r="O534" s="23"/>
    </row>
    <row r="535" spans="15:15" x14ac:dyDescent="0.25">
      <c r="O535" s="23"/>
    </row>
    <row r="536" spans="15:15" x14ac:dyDescent="0.25">
      <c r="O536" s="23"/>
    </row>
    <row r="537" spans="15:15" x14ac:dyDescent="0.25">
      <c r="O537" s="23"/>
    </row>
    <row r="538" spans="15:15" x14ac:dyDescent="0.25">
      <c r="O538" s="23"/>
    </row>
    <row r="539" spans="15:15" x14ac:dyDescent="0.25">
      <c r="O539" s="23"/>
    </row>
    <row r="540" spans="15:15" x14ac:dyDescent="0.25">
      <c r="O540" s="23"/>
    </row>
    <row r="541" spans="15:15" x14ac:dyDescent="0.25">
      <c r="O541" s="23"/>
    </row>
    <row r="542" spans="15:15" x14ac:dyDescent="0.25">
      <c r="O542" s="23"/>
    </row>
    <row r="543" spans="15:15" x14ac:dyDescent="0.25">
      <c r="O543" s="23"/>
    </row>
    <row r="544" spans="15:15" x14ac:dyDescent="0.25">
      <c r="O544" s="23"/>
    </row>
    <row r="545" spans="15:15" x14ac:dyDescent="0.25">
      <c r="O545" s="23"/>
    </row>
    <row r="546" spans="15:15" x14ac:dyDescent="0.25">
      <c r="O546" s="23"/>
    </row>
    <row r="547" spans="15:15" x14ac:dyDescent="0.25">
      <c r="O547" s="23"/>
    </row>
    <row r="548" spans="15:15" x14ac:dyDescent="0.25">
      <c r="O548" s="23"/>
    </row>
    <row r="549" spans="15:15" x14ac:dyDescent="0.25">
      <c r="O549" s="23"/>
    </row>
    <row r="550" spans="15:15" x14ac:dyDescent="0.25">
      <c r="O550" s="23"/>
    </row>
    <row r="551" spans="15:15" x14ac:dyDescent="0.25">
      <c r="O551" s="23"/>
    </row>
    <row r="552" spans="15:15" x14ac:dyDescent="0.25">
      <c r="O552" s="23"/>
    </row>
    <row r="553" spans="15:15" x14ac:dyDescent="0.25">
      <c r="O553" s="23"/>
    </row>
    <row r="554" spans="15:15" x14ac:dyDescent="0.25">
      <c r="O554" s="23"/>
    </row>
    <row r="555" spans="15:15" x14ac:dyDescent="0.25">
      <c r="O555" s="23"/>
    </row>
    <row r="556" spans="15:15" x14ac:dyDescent="0.25">
      <c r="O556" s="23"/>
    </row>
    <row r="557" spans="15:15" x14ac:dyDescent="0.25">
      <c r="O557" s="23"/>
    </row>
    <row r="558" spans="15:15" x14ac:dyDescent="0.25">
      <c r="O558" s="23"/>
    </row>
    <row r="559" spans="15:15" x14ac:dyDescent="0.25">
      <c r="O559" s="23"/>
    </row>
    <row r="560" spans="15:15" x14ac:dyDescent="0.25">
      <c r="O560" s="23"/>
    </row>
    <row r="561" spans="15:15" x14ac:dyDescent="0.25">
      <c r="O561" s="23"/>
    </row>
    <row r="562" spans="15:15" x14ac:dyDescent="0.25">
      <c r="O562" s="23"/>
    </row>
    <row r="563" spans="15:15" x14ac:dyDescent="0.25">
      <c r="O563" s="23"/>
    </row>
    <row r="564" spans="15:15" x14ac:dyDescent="0.25">
      <c r="O564" s="23"/>
    </row>
    <row r="565" spans="15:15" x14ac:dyDescent="0.25">
      <c r="O565" s="23"/>
    </row>
    <row r="566" spans="15:15" x14ac:dyDescent="0.25">
      <c r="O566" s="23"/>
    </row>
    <row r="567" spans="15:15" x14ac:dyDescent="0.25">
      <c r="O567" s="23"/>
    </row>
    <row r="568" spans="15:15" x14ac:dyDescent="0.25">
      <c r="O568" s="23"/>
    </row>
    <row r="569" spans="15:15" x14ac:dyDescent="0.25">
      <c r="O569" s="23"/>
    </row>
    <row r="570" spans="15:15" x14ac:dyDescent="0.25">
      <c r="O570" s="23"/>
    </row>
    <row r="571" spans="15:15" x14ac:dyDescent="0.25">
      <c r="O571" s="23"/>
    </row>
    <row r="572" spans="15:15" x14ac:dyDescent="0.25">
      <c r="O572" s="23"/>
    </row>
    <row r="573" spans="15:15" x14ac:dyDescent="0.25">
      <c r="O573" s="23"/>
    </row>
    <row r="574" spans="15:15" x14ac:dyDescent="0.25">
      <c r="O574" s="23"/>
    </row>
    <row r="575" spans="15:15" x14ac:dyDescent="0.25">
      <c r="O575" s="23"/>
    </row>
    <row r="576" spans="15:15" x14ac:dyDescent="0.25">
      <c r="O576" s="23"/>
    </row>
    <row r="577" spans="15:15" x14ac:dyDescent="0.25">
      <c r="O577" s="23"/>
    </row>
    <row r="578" spans="15:15" x14ac:dyDescent="0.25">
      <c r="O578" s="23"/>
    </row>
    <row r="579" spans="15:15" x14ac:dyDescent="0.25">
      <c r="O579" s="23"/>
    </row>
    <row r="580" spans="15:15" x14ac:dyDescent="0.25">
      <c r="O580" s="23"/>
    </row>
    <row r="581" spans="15:15" x14ac:dyDescent="0.25">
      <c r="O581" s="23"/>
    </row>
    <row r="582" spans="15:15" x14ac:dyDescent="0.25">
      <c r="O582" s="23"/>
    </row>
    <row r="583" spans="15:15" x14ac:dyDescent="0.25">
      <c r="O583" s="23"/>
    </row>
    <row r="584" spans="15:15" x14ac:dyDescent="0.25">
      <c r="O584" s="23"/>
    </row>
    <row r="585" spans="15:15" x14ac:dyDescent="0.25">
      <c r="O585" s="23"/>
    </row>
    <row r="586" spans="15:15" x14ac:dyDescent="0.25">
      <c r="O586" s="23"/>
    </row>
    <row r="587" spans="15:15" x14ac:dyDescent="0.25">
      <c r="O587" s="23"/>
    </row>
    <row r="588" spans="15:15" x14ac:dyDescent="0.25">
      <c r="O588" s="23"/>
    </row>
    <row r="589" spans="15:15" x14ac:dyDescent="0.25">
      <c r="O589" s="23"/>
    </row>
    <row r="590" spans="15:15" x14ac:dyDescent="0.25">
      <c r="O590" s="23"/>
    </row>
    <row r="591" spans="15:15" x14ac:dyDescent="0.25">
      <c r="O591" s="23"/>
    </row>
    <row r="592" spans="15:15" x14ac:dyDescent="0.25">
      <c r="O592" s="23"/>
    </row>
    <row r="593" spans="15:15" x14ac:dyDescent="0.25">
      <c r="O593" s="23"/>
    </row>
    <row r="594" spans="15:15" x14ac:dyDescent="0.25">
      <c r="O594" s="23"/>
    </row>
    <row r="595" spans="15:15" x14ac:dyDescent="0.25">
      <c r="O595" s="23"/>
    </row>
    <row r="596" spans="15:15" x14ac:dyDescent="0.25">
      <c r="O596" s="23"/>
    </row>
    <row r="597" spans="15:15" x14ac:dyDescent="0.25">
      <c r="O597" s="23"/>
    </row>
    <row r="598" spans="15:15" x14ac:dyDescent="0.25">
      <c r="O598" s="23"/>
    </row>
    <row r="599" spans="15:15" x14ac:dyDescent="0.25">
      <c r="O599" s="23"/>
    </row>
    <row r="600" spans="15:15" x14ac:dyDescent="0.25">
      <c r="O600" s="23"/>
    </row>
    <row r="601" spans="15:15" x14ac:dyDescent="0.25">
      <c r="O601" s="23"/>
    </row>
    <row r="602" spans="15:15" x14ac:dyDescent="0.25">
      <c r="O602" s="23"/>
    </row>
    <row r="603" spans="15:15" x14ac:dyDescent="0.25">
      <c r="O603" s="23"/>
    </row>
    <row r="604" spans="15:15" x14ac:dyDescent="0.25">
      <c r="O604" s="23"/>
    </row>
    <row r="605" spans="15:15" x14ac:dyDescent="0.25">
      <c r="O605" s="23"/>
    </row>
    <row r="606" spans="15:15" x14ac:dyDescent="0.25">
      <c r="O606" s="23"/>
    </row>
    <row r="607" spans="15:15" x14ac:dyDescent="0.25">
      <c r="O607" s="23"/>
    </row>
    <row r="608" spans="15:15" x14ac:dyDescent="0.25">
      <c r="O608" s="23"/>
    </row>
    <row r="609" spans="15:15" x14ac:dyDescent="0.25">
      <c r="O609" s="23"/>
    </row>
    <row r="610" spans="15:15" x14ac:dyDescent="0.25">
      <c r="O610" s="23"/>
    </row>
    <row r="611" spans="15:15" x14ac:dyDescent="0.25">
      <c r="O611" s="23"/>
    </row>
    <row r="612" spans="15:15" x14ac:dyDescent="0.25">
      <c r="O612" s="23"/>
    </row>
    <row r="613" spans="15:15" x14ac:dyDescent="0.25">
      <c r="O613" s="23"/>
    </row>
    <row r="614" spans="15:15" x14ac:dyDescent="0.25">
      <c r="O614" s="23"/>
    </row>
    <row r="615" spans="15:15" x14ac:dyDescent="0.25">
      <c r="O615" s="23"/>
    </row>
    <row r="616" spans="15:15" x14ac:dyDescent="0.25">
      <c r="O616" s="23"/>
    </row>
    <row r="617" spans="15:15" x14ac:dyDescent="0.25">
      <c r="O617" s="23"/>
    </row>
    <row r="618" spans="15:15" x14ac:dyDescent="0.25">
      <c r="O618" s="23"/>
    </row>
    <row r="619" spans="15:15" x14ac:dyDescent="0.25">
      <c r="O619" s="23"/>
    </row>
    <row r="620" spans="15:15" x14ac:dyDescent="0.25">
      <c r="O620" s="23"/>
    </row>
    <row r="621" spans="15:15" x14ac:dyDescent="0.25">
      <c r="O621" s="23"/>
    </row>
    <row r="622" spans="15:15" x14ac:dyDescent="0.25">
      <c r="O622" s="23"/>
    </row>
    <row r="623" spans="15:15" x14ac:dyDescent="0.25">
      <c r="O623" s="23"/>
    </row>
    <row r="624" spans="15:15" x14ac:dyDescent="0.25">
      <c r="O624" s="23"/>
    </row>
    <row r="625" spans="15:15" x14ac:dyDescent="0.25">
      <c r="O625" s="23"/>
    </row>
    <row r="626" spans="15:15" x14ac:dyDescent="0.25">
      <c r="O626" s="23"/>
    </row>
    <row r="627" spans="15:15" x14ac:dyDescent="0.25">
      <c r="O627" s="23"/>
    </row>
    <row r="628" spans="15:15" x14ac:dyDescent="0.25">
      <c r="O628" s="23"/>
    </row>
    <row r="629" spans="15:15" x14ac:dyDescent="0.25">
      <c r="O629" s="23"/>
    </row>
    <row r="630" spans="15:15" x14ac:dyDescent="0.25">
      <c r="O630" s="23"/>
    </row>
    <row r="631" spans="15:15" x14ac:dyDescent="0.25">
      <c r="O631" s="23"/>
    </row>
    <row r="632" spans="15:15" x14ac:dyDescent="0.25">
      <c r="O632" s="23"/>
    </row>
    <row r="633" spans="15:15" x14ac:dyDescent="0.25">
      <c r="O633" s="23"/>
    </row>
    <row r="634" spans="15:15" x14ac:dyDescent="0.25">
      <c r="O634" s="23"/>
    </row>
    <row r="635" spans="15:15" x14ac:dyDescent="0.25">
      <c r="O635" s="23"/>
    </row>
    <row r="636" spans="15:15" x14ac:dyDescent="0.25">
      <c r="O636" s="23"/>
    </row>
    <row r="637" spans="15:15" x14ac:dyDescent="0.25">
      <c r="O637" s="23"/>
    </row>
    <row r="638" spans="15:15" x14ac:dyDescent="0.25">
      <c r="O638" s="23"/>
    </row>
    <row r="639" spans="15:15" x14ac:dyDescent="0.25">
      <c r="O639" s="23"/>
    </row>
    <row r="640" spans="15:15" x14ac:dyDescent="0.25">
      <c r="O640" s="23"/>
    </row>
    <row r="641" spans="15:15" x14ac:dyDescent="0.25">
      <c r="O641" s="23"/>
    </row>
    <row r="642" spans="15:15" x14ac:dyDescent="0.25">
      <c r="O642" s="23"/>
    </row>
    <row r="643" spans="15:15" x14ac:dyDescent="0.25">
      <c r="O643" s="23"/>
    </row>
    <row r="644" spans="15:15" x14ac:dyDescent="0.25">
      <c r="O644" s="23"/>
    </row>
    <row r="645" spans="15:15" x14ac:dyDescent="0.25">
      <c r="O645" s="23"/>
    </row>
    <row r="646" spans="15:15" x14ac:dyDescent="0.25">
      <c r="O646" s="23"/>
    </row>
    <row r="647" spans="15:15" x14ac:dyDescent="0.25">
      <c r="O647" s="23"/>
    </row>
    <row r="648" spans="15:15" x14ac:dyDescent="0.25">
      <c r="O648" s="23"/>
    </row>
    <row r="649" spans="15:15" x14ac:dyDescent="0.25">
      <c r="O649" s="23"/>
    </row>
    <row r="650" spans="15:15" x14ac:dyDescent="0.25">
      <c r="O650" s="23"/>
    </row>
    <row r="651" spans="15:15" x14ac:dyDescent="0.25">
      <c r="O651" s="23"/>
    </row>
    <row r="652" spans="15:15" x14ac:dyDescent="0.25">
      <c r="O652" s="23"/>
    </row>
    <row r="653" spans="15:15" x14ac:dyDescent="0.25">
      <c r="O653" s="23"/>
    </row>
    <row r="654" spans="15:15" x14ac:dyDescent="0.25">
      <c r="O654" s="23"/>
    </row>
    <row r="655" spans="15:15" x14ac:dyDescent="0.25">
      <c r="O655" s="23"/>
    </row>
    <row r="656" spans="15:15" x14ac:dyDescent="0.25">
      <c r="O656" s="23"/>
    </row>
    <row r="657" spans="15:15" x14ac:dyDescent="0.25">
      <c r="O657" s="23"/>
    </row>
    <row r="658" spans="15:15" x14ac:dyDescent="0.25">
      <c r="O658" s="23"/>
    </row>
    <row r="659" spans="15:15" x14ac:dyDescent="0.25">
      <c r="O659" s="23"/>
    </row>
    <row r="660" spans="15:15" x14ac:dyDescent="0.25">
      <c r="O660" s="23"/>
    </row>
    <row r="661" spans="15:15" x14ac:dyDescent="0.25">
      <c r="O661" s="23"/>
    </row>
    <row r="662" spans="15:15" x14ac:dyDescent="0.25">
      <c r="O662" s="23"/>
    </row>
    <row r="663" spans="15:15" x14ac:dyDescent="0.25">
      <c r="O663" s="23"/>
    </row>
    <row r="664" spans="15:15" x14ac:dyDescent="0.25">
      <c r="O664" s="23"/>
    </row>
    <row r="665" spans="15:15" x14ac:dyDescent="0.25">
      <c r="O665" s="23"/>
    </row>
    <row r="666" spans="15:15" x14ac:dyDescent="0.25">
      <c r="O666" s="23"/>
    </row>
    <row r="667" spans="15:15" x14ac:dyDescent="0.25">
      <c r="O667" s="23"/>
    </row>
    <row r="668" spans="15:15" x14ac:dyDescent="0.25">
      <c r="O668" s="23"/>
    </row>
    <row r="669" spans="15:15" x14ac:dyDescent="0.25">
      <c r="O669" s="23"/>
    </row>
    <row r="670" spans="15:15" x14ac:dyDescent="0.25">
      <c r="O670" s="23"/>
    </row>
    <row r="671" spans="15:15" x14ac:dyDescent="0.25">
      <c r="O671" s="23"/>
    </row>
    <row r="672" spans="15:15" x14ac:dyDescent="0.25">
      <c r="O672" s="23"/>
    </row>
    <row r="673" spans="15:15" x14ac:dyDescent="0.25">
      <c r="O673" s="23"/>
    </row>
    <row r="674" spans="15:15" x14ac:dyDescent="0.25">
      <c r="O674" s="23"/>
    </row>
    <row r="675" spans="15:15" x14ac:dyDescent="0.25">
      <c r="O675" s="23"/>
    </row>
    <row r="676" spans="15:15" x14ac:dyDescent="0.25">
      <c r="O676" s="23"/>
    </row>
    <row r="677" spans="15:15" x14ac:dyDescent="0.25">
      <c r="O677" s="23"/>
    </row>
    <row r="678" spans="15:15" x14ac:dyDescent="0.25">
      <c r="O678" s="23"/>
    </row>
    <row r="679" spans="15:15" x14ac:dyDescent="0.25">
      <c r="O679" s="23"/>
    </row>
    <row r="680" spans="15:15" x14ac:dyDescent="0.25">
      <c r="O680" s="23"/>
    </row>
    <row r="681" spans="15:15" x14ac:dyDescent="0.25">
      <c r="O681" s="23"/>
    </row>
    <row r="682" spans="15:15" x14ac:dyDescent="0.25">
      <c r="O682" s="23"/>
    </row>
    <row r="683" spans="15:15" x14ac:dyDescent="0.25">
      <c r="O683" s="23"/>
    </row>
    <row r="684" spans="15:15" x14ac:dyDescent="0.25">
      <c r="O684" s="23"/>
    </row>
    <row r="685" spans="15:15" x14ac:dyDescent="0.25">
      <c r="O685" s="23"/>
    </row>
    <row r="686" spans="15:15" x14ac:dyDescent="0.25">
      <c r="O686" s="23"/>
    </row>
    <row r="687" spans="15:15" x14ac:dyDescent="0.25">
      <c r="O687" s="23"/>
    </row>
    <row r="688" spans="15:15" x14ac:dyDescent="0.25">
      <c r="O688" s="23"/>
    </row>
    <row r="689" spans="15:15" x14ac:dyDescent="0.25">
      <c r="O689" s="23"/>
    </row>
    <row r="690" spans="15:15" x14ac:dyDescent="0.25">
      <c r="O690" s="23"/>
    </row>
    <row r="691" spans="15:15" x14ac:dyDescent="0.25">
      <c r="O691" s="23"/>
    </row>
    <row r="692" spans="15:15" x14ac:dyDescent="0.25">
      <c r="O692" s="23"/>
    </row>
    <row r="693" spans="15:15" x14ac:dyDescent="0.25">
      <c r="O693" s="23"/>
    </row>
    <row r="694" spans="15:15" x14ac:dyDescent="0.25">
      <c r="O694" s="23"/>
    </row>
    <row r="695" spans="15:15" x14ac:dyDescent="0.25">
      <c r="O695" s="23"/>
    </row>
    <row r="696" spans="15:15" x14ac:dyDescent="0.25">
      <c r="O696" s="23"/>
    </row>
    <row r="697" spans="15:15" x14ac:dyDescent="0.25">
      <c r="O697" s="23"/>
    </row>
    <row r="698" spans="15:15" x14ac:dyDescent="0.25">
      <c r="O698" s="23"/>
    </row>
    <row r="699" spans="15:15" x14ac:dyDescent="0.25">
      <c r="O699" s="23"/>
    </row>
    <row r="700" spans="15:15" x14ac:dyDescent="0.25">
      <c r="O700" s="23"/>
    </row>
    <row r="701" spans="15:15" x14ac:dyDescent="0.25">
      <c r="O701" s="23"/>
    </row>
    <row r="702" spans="15:15" x14ac:dyDescent="0.25">
      <c r="O702" s="23"/>
    </row>
    <row r="703" spans="15:15" x14ac:dyDescent="0.25">
      <c r="O703" s="23"/>
    </row>
    <row r="704" spans="15:15" x14ac:dyDescent="0.25">
      <c r="O704" s="23"/>
    </row>
    <row r="705" spans="15:15" x14ac:dyDescent="0.25">
      <c r="O705" s="23"/>
    </row>
    <row r="706" spans="15:15" x14ac:dyDescent="0.25">
      <c r="O706" s="23"/>
    </row>
    <row r="707" spans="15:15" x14ac:dyDescent="0.25">
      <c r="O707" s="23"/>
    </row>
    <row r="708" spans="15:15" x14ac:dyDescent="0.25">
      <c r="O708" s="23"/>
    </row>
    <row r="709" spans="15:15" x14ac:dyDescent="0.25">
      <c r="O709" s="23"/>
    </row>
    <row r="710" spans="15:15" x14ac:dyDescent="0.25">
      <c r="O710" s="23"/>
    </row>
    <row r="711" spans="15:15" x14ac:dyDescent="0.25">
      <c r="O711" s="23"/>
    </row>
    <row r="712" spans="15:15" x14ac:dyDescent="0.25">
      <c r="O712" s="23"/>
    </row>
    <row r="713" spans="15:15" x14ac:dyDescent="0.25">
      <c r="O713" s="23"/>
    </row>
    <row r="714" spans="15:15" x14ac:dyDescent="0.25">
      <c r="O714" s="23"/>
    </row>
    <row r="715" spans="15:15" x14ac:dyDescent="0.25">
      <c r="O715" s="23"/>
    </row>
    <row r="716" spans="15:15" x14ac:dyDescent="0.25">
      <c r="O716" s="23"/>
    </row>
    <row r="717" spans="15:15" x14ac:dyDescent="0.25">
      <c r="O717" s="23"/>
    </row>
    <row r="718" spans="15:15" x14ac:dyDescent="0.25">
      <c r="O718" s="23"/>
    </row>
    <row r="719" spans="15:15" x14ac:dyDescent="0.25">
      <c r="O719" s="23"/>
    </row>
    <row r="720" spans="15:15" x14ac:dyDescent="0.25">
      <c r="O720" s="23"/>
    </row>
    <row r="721" spans="15:15" x14ac:dyDescent="0.25">
      <c r="O721" s="23"/>
    </row>
    <row r="722" spans="15:15" x14ac:dyDescent="0.25">
      <c r="O722" s="23"/>
    </row>
    <row r="723" spans="15:15" x14ac:dyDescent="0.25">
      <c r="O723" s="23"/>
    </row>
    <row r="724" spans="15:15" x14ac:dyDescent="0.25">
      <c r="O724" s="23"/>
    </row>
    <row r="725" spans="15:15" x14ac:dyDescent="0.25">
      <c r="O725" s="23"/>
    </row>
    <row r="726" spans="15:15" x14ac:dyDescent="0.25">
      <c r="O726" s="23"/>
    </row>
    <row r="727" spans="15:15" x14ac:dyDescent="0.25">
      <c r="O727" s="23"/>
    </row>
    <row r="728" spans="15:15" x14ac:dyDescent="0.25">
      <c r="O728" s="23"/>
    </row>
    <row r="729" spans="15:15" x14ac:dyDescent="0.25">
      <c r="O729" s="23"/>
    </row>
    <row r="730" spans="15:15" x14ac:dyDescent="0.25">
      <c r="O730" s="23"/>
    </row>
    <row r="731" spans="15:15" x14ac:dyDescent="0.25">
      <c r="O731" s="23"/>
    </row>
    <row r="732" spans="15:15" x14ac:dyDescent="0.25">
      <c r="O732" s="23"/>
    </row>
    <row r="733" spans="15:15" x14ac:dyDescent="0.25">
      <c r="O733" s="23"/>
    </row>
    <row r="734" spans="15:15" x14ac:dyDescent="0.25">
      <c r="O734" s="23"/>
    </row>
    <row r="735" spans="15:15" x14ac:dyDescent="0.25">
      <c r="O735" s="23"/>
    </row>
    <row r="736" spans="15:15" x14ac:dyDescent="0.25">
      <c r="O736" s="23"/>
    </row>
    <row r="737" spans="15:15" x14ac:dyDescent="0.25">
      <c r="O737" s="23"/>
    </row>
    <row r="738" spans="15:15" x14ac:dyDescent="0.25">
      <c r="O738" s="23"/>
    </row>
    <row r="739" spans="15:15" x14ac:dyDescent="0.25">
      <c r="O739" s="23"/>
    </row>
    <row r="740" spans="15:15" x14ac:dyDescent="0.25">
      <c r="O740" s="23"/>
    </row>
    <row r="741" spans="15:15" x14ac:dyDescent="0.25">
      <c r="O741" s="23"/>
    </row>
    <row r="742" spans="15:15" x14ac:dyDescent="0.25">
      <c r="O742" s="23"/>
    </row>
    <row r="743" spans="15:15" x14ac:dyDescent="0.25">
      <c r="O743" s="23"/>
    </row>
    <row r="744" spans="15:15" x14ac:dyDescent="0.25">
      <c r="O744" s="23"/>
    </row>
    <row r="745" spans="15:15" x14ac:dyDescent="0.25">
      <c r="O745" s="23"/>
    </row>
    <row r="746" spans="15:15" x14ac:dyDescent="0.25">
      <c r="O746" s="23"/>
    </row>
    <row r="747" spans="15:15" x14ac:dyDescent="0.25">
      <c r="O747" s="23"/>
    </row>
  </sheetData>
  <sheetProtection sheet="1" objects="1" scenarios="1"/>
  <sortState xmlns:xlrd2="http://schemas.microsoft.com/office/spreadsheetml/2017/richdata2" ref="Q2:Q19">
    <sortCondition ref="Q19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62D1E-61B1-48A6-AD1C-5B93A464BC40}">
  <sheetPr codeName="Ark15"/>
  <dimension ref="A1:F1083"/>
  <sheetViews>
    <sheetView topLeftCell="A144" workbookViewId="0">
      <selection activeCell="F26" sqref="F26"/>
    </sheetView>
  </sheetViews>
  <sheetFormatPr defaultRowHeight="15" x14ac:dyDescent="0.25"/>
  <cols>
    <col min="1" max="1" width="17.42578125" bestFit="1" customWidth="1"/>
    <col min="2" max="2" width="17.42578125" customWidth="1"/>
    <col min="3" max="3" width="13.140625" bestFit="1" customWidth="1"/>
    <col min="6" max="6" width="9.140625" style="141"/>
  </cols>
  <sheetData>
    <row r="1" spans="1:6" ht="26.25" x14ac:dyDescent="0.25">
      <c r="A1" s="140" t="s">
        <v>479</v>
      </c>
      <c r="B1" s="140" t="s">
        <v>480</v>
      </c>
      <c r="C1" s="140" t="s">
        <v>481</v>
      </c>
      <c r="D1" s="140" t="s">
        <v>482</v>
      </c>
      <c r="E1" s="140" t="s">
        <v>483</v>
      </c>
      <c r="F1" s="142" t="s">
        <v>484</v>
      </c>
    </row>
    <row r="2" spans="1:6" x14ac:dyDescent="0.25">
      <c r="A2" s="140"/>
      <c r="B2" s="140"/>
      <c r="C2" s="140"/>
      <c r="D2" s="140"/>
      <c r="E2" s="140"/>
      <c r="F2" s="142"/>
    </row>
    <row r="3" spans="1:6" x14ac:dyDescent="0.25">
      <c r="A3">
        <v>1</v>
      </c>
      <c r="B3" s="143">
        <v>0</v>
      </c>
      <c r="C3" s="143">
        <v>0</v>
      </c>
      <c r="D3" s="143">
        <v>0</v>
      </c>
      <c r="E3" s="143">
        <v>1</v>
      </c>
      <c r="F3" s="141">
        <f t="shared" ref="F3:F66" si="0">+C3/A3</f>
        <v>0</v>
      </c>
    </row>
    <row r="4" spans="1:6" x14ac:dyDescent="0.25">
      <c r="A4">
        <v>2</v>
      </c>
      <c r="B4" s="143">
        <v>0</v>
      </c>
      <c r="C4" s="143">
        <v>0</v>
      </c>
      <c r="D4" s="143">
        <v>1</v>
      </c>
      <c r="E4" s="143">
        <v>1</v>
      </c>
      <c r="F4" s="141">
        <f t="shared" si="0"/>
        <v>0</v>
      </c>
    </row>
    <row r="5" spans="1:6" x14ac:dyDescent="0.25">
      <c r="A5">
        <v>3</v>
      </c>
      <c r="B5" s="143">
        <v>0</v>
      </c>
      <c r="C5" s="143">
        <v>1</v>
      </c>
      <c r="D5" s="143">
        <v>1</v>
      </c>
      <c r="E5" s="143">
        <v>1</v>
      </c>
      <c r="F5" s="141">
        <f t="shared" si="0"/>
        <v>0.33333333333333331</v>
      </c>
    </row>
    <row r="6" spans="1:6" x14ac:dyDescent="0.25">
      <c r="A6">
        <v>4</v>
      </c>
      <c r="B6" s="143">
        <v>1</v>
      </c>
      <c r="C6" s="143">
        <v>0</v>
      </c>
      <c r="D6" s="143">
        <v>1</v>
      </c>
      <c r="E6" s="143">
        <v>2</v>
      </c>
      <c r="F6" s="141">
        <f t="shared" si="0"/>
        <v>0</v>
      </c>
    </row>
    <row r="7" spans="1:6" x14ac:dyDescent="0.25">
      <c r="A7">
        <v>5</v>
      </c>
      <c r="B7" s="143">
        <v>1</v>
      </c>
      <c r="C7" s="143">
        <v>1</v>
      </c>
      <c r="D7" s="143">
        <v>1</v>
      </c>
      <c r="E7" s="143">
        <v>2</v>
      </c>
      <c r="F7" s="141">
        <f t="shared" si="0"/>
        <v>0.2</v>
      </c>
    </row>
    <row r="8" spans="1:6" x14ac:dyDescent="0.25">
      <c r="A8">
        <v>6</v>
      </c>
      <c r="B8" s="143">
        <v>1</v>
      </c>
      <c r="C8" s="143">
        <v>1</v>
      </c>
      <c r="D8" s="143">
        <v>2</v>
      </c>
      <c r="E8" s="143">
        <v>2</v>
      </c>
      <c r="F8" s="141">
        <f t="shared" si="0"/>
        <v>0.16666666666666666</v>
      </c>
    </row>
    <row r="9" spans="1:6" x14ac:dyDescent="0.25">
      <c r="A9">
        <v>7</v>
      </c>
      <c r="B9" s="143">
        <v>1</v>
      </c>
      <c r="C9" s="143">
        <v>2</v>
      </c>
      <c r="D9" s="143">
        <v>2</v>
      </c>
      <c r="E9" s="143">
        <v>2</v>
      </c>
      <c r="F9" s="141">
        <f t="shared" si="0"/>
        <v>0.2857142857142857</v>
      </c>
    </row>
    <row r="10" spans="1:6" x14ac:dyDescent="0.25">
      <c r="A10">
        <v>8</v>
      </c>
      <c r="B10" s="143">
        <v>2</v>
      </c>
      <c r="C10" s="143">
        <v>2</v>
      </c>
      <c r="D10" s="143">
        <v>2</v>
      </c>
      <c r="E10" s="143">
        <v>2</v>
      </c>
      <c r="F10" s="141">
        <f t="shared" si="0"/>
        <v>0.25</v>
      </c>
    </row>
    <row r="11" spans="1:6" x14ac:dyDescent="0.25">
      <c r="A11">
        <v>9</v>
      </c>
      <c r="B11" s="143">
        <v>2</v>
      </c>
      <c r="C11" s="143">
        <v>2</v>
      </c>
      <c r="D11" s="143">
        <v>3</v>
      </c>
      <c r="E11" s="143">
        <v>2</v>
      </c>
      <c r="F11" s="141">
        <f t="shared" si="0"/>
        <v>0.22222222222222221</v>
      </c>
    </row>
    <row r="12" spans="1:6" x14ac:dyDescent="0.25">
      <c r="A12">
        <v>10</v>
      </c>
      <c r="B12" s="143">
        <v>2</v>
      </c>
      <c r="C12" s="143">
        <v>3</v>
      </c>
      <c r="D12" s="143">
        <v>3</v>
      </c>
      <c r="E12" s="143">
        <v>2</v>
      </c>
      <c r="F12" s="141">
        <f t="shared" si="0"/>
        <v>0.3</v>
      </c>
    </row>
    <row r="13" spans="1:6" x14ac:dyDescent="0.25">
      <c r="A13">
        <v>11</v>
      </c>
      <c r="B13" s="143">
        <v>2</v>
      </c>
      <c r="C13" s="143">
        <v>3</v>
      </c>
      <c r="D13" s="143">
        <v>3</v>
      </c>
      <c r="E13" s="143">
        <v>3</v>
      </c>
      <c r="F13" s="141">
        <f t="shared" si="0"/>
        <v>0.27272727272727271</v>
      </c>
    </row>
    <row r="14" spans="1:6" x14ac:dyDescent="0.25">
      <c r="A14">
        <v>12</v>
      </c>
      <c r="B14" s="143">
        <v>3</v>
      </c>
      <c r="C14" s="143">
        <v>3</v>
      </c>
      <c r="D14" s="143">
        <v>3</v>
      </c>
      <c r="E14" s="143">
        <v>3</v>
      </c>
      <c r="F14" s="141">
        <f t="shared" si="0"/>
        <v>0.25</v>
      </c>
    </row>
    <row r="15" spans="1:6" x14ac:dyDescent="0.25">
      <c r="A15">
        <v>13</v>
      </c>
      <c r="B15" s="143">
        <v>3</v>
      </c>
      <c r="C15" s="143">
        <v>3</v>
      </c>
      <c r="D15" s="143">
        <v>4</v>
      </c>
      <c r="E15" s="143">
        <v>3</v>
      </c>
      <c r="F15" s="141">
        <f t="shared" si="0"/>
        <v>0.23076923076923078</v>
      </c>
    </row>
    <row r="16" spans="1:6" x14ac:dyDescent="0.25">
      <c r="A16">
        <v>14</v>
      </c>
      <c r="B16" s="143">
        <v>3</v>
      </c>
      <c r="C16" s="143">
        <v>4</v>
      </c>
      <c r="D16" s="143">
        <v>4</v>
      </c>
      <c r="E16" s="143">
        <v>3</v>
      </c>
      <c r="F16" s="141">
        <f t="shared" si="0"/>
        <v>0.2857142857142857</v>
      </c>
    </row>
    <row r="17" spans="1:6" x14ac:dyDescent="0.25">
      <c r="A17">
        <v>15</v>
      </c>
      <c r="B17" s="143">
        <v>3</v>
      </c>
      <c r="C17" s="143">
        <v>4</v>
      </c>
      <c r="D17" s="143">
        <v>5</v>
      </c>
      <c r="E17" s="143">
        <v>3</v>
      </c>
      <c r="F17" s="141">
        <f t="shared" si="0"/>
        <v>0.26666666666666666</v>
      </c>
    </row>
    <row r="18" spans="1:6" x14ac:dyDescent="0.25">
      <c r="A18">
        <v>16</v>
      </c>
      <c r="B18" s="143">
        <v>4</v>
      </c>
      <c r="C18" s="143">
        <v>4</v>
      </c>
      <c r="D18" s="143">
        <v>5</v>
      </c>
      <c r="E18" s="143">
        <v>3</v>
      </c>
      <c r="F18" s="141">
        <f t="shared" si="0"/>
        <v>0.25</v>
      </c>
    </row>
    <row r="19" spans="1:6" x14ac:dyDescent="0.25">
      <c r="A19">
        <v>17</v>
      </c>
      <c r="B19" s="143">
        <v>4</v>
      </c>
      <c r="C19" s="143">
        <v>5</v>
      </c>
      <c r="D19" s="143">
        <v>5</v>
      </c>
      <c r="E19" s="143">
        <v>3</v>
      </c>
      <c r="F19" s="141">
        <f t="shared" si="0"/>
        <v>0.29411764705882354</v>
      </c>
    </row>
    <row r="20" spans="1:6" x14ac:dyDescent="0.25">
      <c r="A20">
        <v>18</v>
      </c>
      <c r="B20" s="143">
        <v>4</v>
      </c>
      <c r="C20" s="143">
        <v>5</v>
      </c>
      <c r="D20" s="143">
        <v>6</v>
      </c>
      <c r="E20" s="143">
        <v>3</v>
      </c>
      <c r="F20" s="141">
        <f t="shared" si="0"/>
        <v>0.27777777777777779</v>
      </c>
    </row>
    <row r="21" spans="1:6" x14ac:dyDescent="0.25">
      <c r="A21">
        <v>19</v>
      </c>
      <c r="B21" s="143">
        <v>4</v>
      </c>
      <c r="C21" s="143">
        <v>6</v>
      </c>
      <c r="D21" s="143">
        <v>6</v>
      </c>
      <c r="E21" s="143">
        <v>3</v>
      </c>
      <c r="F21" s="141">
        <f t="shared" si="0"/>
        <v>0.31578947368421051</v>
      </c>
    </row>
    <row r="22" spans="1:6" x14ac:dyDescent="0.25">
      <c r="A22">
        <v>20</v>
      </c>
      <c r="B22" s="143">
        <v>5</v>
      </c>
      <c r="C22" s="143">
        <v>6</v>
      </c>
      <c r="D22" s="143">
        <v>6</v>
      </c>
      <c r="E22" s="143">
        <v>3</v>
      </c>
      <c r="F22" s="141">
        <f t="shared" si="0"/>
        <v>0.3</v>
      </c>
    </row>
    <row r="23" spans="1:6" x14ac:dyDescent="0.25">
      <c r="A23">
        <v>21</v>
      </c>
      <c r="B23" s="143">
        <v>5</v>
      </c>
      <c r="C23" s="143">
        <v>6</v>
      </c>
      <c r="D23" s="143">
        <v>6</v>
      </c>
      <c r="E23" s="143">
        <v>4</v>
      </c>
      <c r="F23" s="141">
        <f t="shared" si="0"/>
        <v>0.2857142857142857</v>
      </c>
    </row>
    <row r="24" spans="1:6" x14ac:dyDescent="0.25">
      <c r="A24">
        <v>22</v>
      </c>
      <c r="B24" s="143">
        <v>5</v>
      </c>
      <c r="C24" s="143">
        <v>6</v>
      </c>
      <c r="D24" s="143">
        <v>7</v>
      </c>
      <c r="E24" s="143">
        <v>4</v>
      </c>
      <c r="F24" s="141">
        <f t="shared" si="0"/>
        <v>0.27272727272727271</v>
      </c>
    </row>
    <row r="25" spans="1:6" x14ac:dyDescent="0.25">
      <c r="A25">
        <v>23</v>
      </c>
      <c r="B25" s="143">
        <v>5</v>
      </c>
      <c r="C25" s="143">
        <v>7</v>
      </c>
      <c r="D25" s="143">
        <v>7</v>
      </c>
      <c r="E25" s="143">
        <v>4</v>
      </c>
      <c r="F25" s="141">
        <f t="shared" si="0"/>
        <v>0.30434782608695654</v>
      </c>
    </row>
    <row r="26" spans="1:6" x14ac:dyDescent="0.25">
      <c r="A26">
        <v>24</v>
      </c>
      <c r="B26" s="143">
        <v>6</v>
      </c>
      <c r="C26" s="143">
        <v>7</v>
      </c>
      <c r="D26" s="143">
        <v>7</v>
      </c>
      <c r="E26" s="143">
        <v>4</v>
      </c>
      <c r="F26" s="141">
        <f t="shared" si="0"/>
        <v>0.29166666666666669</v>
      </c>
    </row>
    <row r="27" spans="1:6" x14ac:dyDescent="0.25">
      <c r="A27">
        <v>25</v>
      </c>
      <c r="B27" s="143">
        <v>6</v>
      </c>
      <c r="C27" s="143">
        <v>7</v>
      </c>
      <c r="D27" s="143">
        <v>8</v>
      </c>
      <c r="E27" s="143">
        <v>4</v>
      </c>
      <c r="F27" s="141">
        <f t="shared" si="0"/>
        <v>0.28000000000000003</v>
      </c>
    </row>
    <row r="28" spans="1:6" x14ac:dyDescent="0.25">
      <c r="A28">
        <v>26</v>
      </c>
      <c r="B28" s="143">
        <v>6</v>
      </c>
      <c r="C28" s="143">
        <v>8</v>
      </c>
      <c r="D28" s="143">
        <v>8</v>
      </c>
      <c r="E28" s="143">
        <v>4</v>
      </c>
      <c r="F28" s="141">
        <f t="shared" si="0"/>
        <v>0.30769230769230771</v>
      </c>
    </row>
    <row r="29" spans="1:6" x14ac:dyDescent="0.25">
      <c r="A29">
        <v>27</v>
      </c>
      <c r="B29" s="143">
        <v>6</v>
      </c>
      <c r="C29" s="143">
        <v>8</v>
      </c>
      <c r="D29" s="143">
        <v>9</v>
      </c>
      <c r="E29" s="143">
        <v>4</v>
      </c>
      <c r="F29" s="141">
        <f t="shared" si="0"/>
        <v>0.29629629629629628</v>
      </c>
    </row>
    <row r="30" spans="1:6" x14ac:dyDescent="0.25">
      <c r="A30">
        <v>28</v>
      </c>
      <c r="B30" s="143">
        <v>7</v>
      </c>
      <c r="C30" s="143">
        <v>8</v>
      </c>
      <c r="D30" s="143">
        <v>9</v>
      </c>
      <c r="E30" s="143">
        <v>4</v>
      </c>
      <c r="F30" s="141">
        <f t="shared" si="0"/>
        <v>0.2857142857142857</v>
      </c>
    </row>
    <row r="31" spans="1:6" x14ac:dyDescent="0.25">
      <c r="A31">
        <v>29</v>
      </c>
      <c r="B31" s="143">
        <v>7</v>
      </c>
      <c r="C31" s="143">
        <v>9</v>
      </c>
      <c r="D31" s="143">
        <v>9</v>
      </c>
      <c r="E31" s="143">
        <v>4</v>
      </c>
      <c r="F31" s="141">
        <f t="shared" si="0"/>
        <v>0.31034482758620691</v>
      </c>
    </row>
    <row r="32" spans="1:6" x14ac:dyDescent="0.25">
      <c r="A32">
        <v>30</v>
      </c>
      <c r="B32" s="143">
        <v>7</v>
      </c>
      <c r="C32" s="143">
        <v>9</v>
      </c>
      <c r="D32" s="143">
        <v>10</v>
      </c>
      <c r="E32" s="143">
        <v>4</v>
      </c>
      <c r="F32" s="141">
        <f t="shared" si="0"/>
        <v>0.3</v>
      </c>
    </row>
    <row r="33" spans="1:6" x14ac:dyDescent="0.25">
      <c r="A33">
        <v>31</v>
      </c>
      <c r="B33" s="143">
        <v>7</v>
      </c>
      <c r="C33" s="143">
        <v>10</v>
      </c>
      <c r="D33" s="143">
        <v>10</v>
      </c>
      <c r="E33" s="143">
        <v>4</v>
      </c>
      <c r="F33" s="141">
        <f t="shared" si="0"/>
        <v>0.32258064516129031</v>
      </c>
    </row>
    <row r="34" spans="1:6" x14ac:dyDescent="0.25">
      <c r="A34">
        <v>32</v>
      </c>
      <c r="B34" s="143">
        <v>8</v>
      </c>
      <c r="C34" s="143">
        <v>10</v>
      </c>
      <c r="D34" s="143">
        <v>10</v>
      </c>
      <c r="E34" s="143">
        <v>4</v>
      </c>
      <c r="F34" s="141">
        <f t="shared" si="0"/>
        <v>0.3125</v>
      </c>
    </row>
    <row r="35" spans="1:6" x14ac:dyDescent="0.25">
      <c r="A35">
        <v>33</v>
      </c>
      <c r="B35" s="143">
        <v>8</v>
      </c>
      <c r="C35" s="143">
        <v>10</v>
      </c>
      <c r="D35" s="143">
        <v>11</v>
      </c>
      <c r="E35" s="143">
        <v>4</v>
      </c>
      <c r="F35" s="141">
        <f t="shared" si="0"/>
        <v>0.30303030303030304</v>
      </c>
    </row>
    <row r="36" spans="1:6" x14ac:dyDescent="0.25">
      <c r="A36">
        <v>34</v>
      </c>
      <c r="B36" s="143">
        <v>8</v>
      </c>
      <c r="C36" s="143">
        <v>11</v>
      </c>
      <c r="D36" s="143">
        <v>11</v>
      </c>
      <c r="E36" s="143">
        <v>4</v>
      </c>
      <c r="F36" s="141">
        <f t="shared" si="0"/>
        <v>0.3235294117647059</v>
      </c>
    </row>
    <row r="37" spans="1:6" x14ac:dyDescent="0.25">
      <c r="A37">
        <v>35</v>
      </c>
      <c r="B37" s="143">
        <v>8</v>
      </c>
      <c r="C37" s="143">
        <v>11</v>
      </c>
      <c r="D37" s="143">
        <v>12</v>
      </c>
      <c r="E37" s="143">
        <v>4</v>
      </c>
      <c r="F37" s="141">
        <f t="shared" si="0"/>
        <v>0.31428571428571428</v>
      </c>
    </row>
    <row r="38" spans="1:6" x14ac:dyDescent="0.25">
      <c r="A38">
        <v>36</v>
      </c>
      <c r="B38" s="143">
        <v>9</v>
      </c>
      <c r="C38" s="143">
        <v>11</v>
      </c>
      <c r="D38" s="143">
        <v>12</v>
      </c>
      <c r="E38" s="143">
        <v>4</v>
      </c>
      <c r="F38" s="141">
        <f t="shared" si="0"/>
        <v>0.30555555555555558</v>
      </c>
    </row>
    <row r="39" spans="1:6" x14ac:dyDescent="0.25">
      <c r="A39">
        <v>37</v>
      </c>
      <c r="B39" s="143">
        <v>9</v>
      </c>
      <c r="C39" s="143">
        <v>12</v>
      </c>
      <c r="D39" s="143">
        <v>12</v>
      </c>
      <c r="E39" s="143">
        <v>4</v>
      </c>
      <c r="F39" s="141">
        <f t="shared" si="0"/>
        <v>0.32432432432432434</v>
      </c>
    </row>
    <row r="40" spans="1:6" x14ac:dyDescent="0.25">
      <c r="A40">
        <v>38</v>
      </c>
      <c r="B40" s="143">
        <v>9</v>
      </c>
      <c r="C40" s="143">
        <v>12</v>
      </c>
      <c r="D40" s="143">
        <v>13</v>
      </c>
      <c r="E40" s="143">
        <v>4</v>
      </c>
      <c r="F40" s="141">
        <f t="shared" si="0"/>
        <v>0.31578947368421051</v>
      </c>
    </row>
    <row r="41" spans="1:6" x14ac:dyDescent="0.25">
      <c r="A41">
        <v>39</v>
      </c>
      <c r="B41" s="143">
        <v>9</v>
      </c>
      <c r="C41" s="143">
        <v>13</v>
      </c>
      <c r="D41" s="143">
        <v>13</v>
      </c>
      <c r="E41" s="143">
        <v>4</v>
      </c>
      <c r="F41" s="141">
        <f t="shared" si="0"/>
        <v>0.33333333333333331</v>
      </c>
    </row>
    <row r="42" spans="1:6" x14ac:dyDescent="0.25">
      <c r="A42">
        <v>40</v>
      </c>
      <c r="B42" s="143">
        <v>10</v>
      </c>
      <c r="C42" s="143">
        <v>13</v>
      </c>
      <c r="D42" s="143">
        <v>13</v>
      </c>
      <c r="E42" s="143">
        <v>4</v>
      </c>
      <c r="F42" s="141">
        <f t="shared" si="0"/>
        <v>0.32500000000000001</v>
      </c>
    </row>
    <row r="43" spans="1:6" x14ac:dyDescent="0.25">
      <c r="A43">
        <v>41</v>
      </c>
      <c r="B43" s="143">
        <v>10</v>
      </c>
      <c r="C43" s="143">
        <v>13</v>
      </c>
      <c r="D43" s="143">
        <v>14</v>
      </c>
      <c r="E43" s="143">
        <v>4</v>
      </c>
      <c r="F43" s="141">
        <f t="shared" si="0"/>
        <v>0.31707317073170732</v>
      </c>
    </row>
    <row r="44" spans="1:6" x14ac:dyDescent="0.25">
      <c r="A44">
        <v>42</v>
      </c>
      <c r="B44" s="143">
        <v>10</v>
      </c>
      <c r="C44" s="143">
        <v>14</v>
      </c>
      <c r="D44" s="143">
        <v>14</v>
      </c>
      <c r="E44" s="143">
        <v>4</v>
      </c>
      <c r="F44" s="141">
        <f t="shared" si="0"/>
        <v>0.33333333333333331</v>
      </c>
    </row>
    <row r="45" spans="1:6" x14ac:dyDescent="0.25">
      <c r="A45">
        <v>43</v>
      </c>
      <c r="B45" s="143">
        <v>10</v>
      </c>
      <c r="C45" s="143">
        <v>13</v>
      </c>
      <c r="D45" s="143">
        <v>13</v>
      </c>
      <c r="E45" s="143">
        <v>7</v>
      </c>
      <c r="F45" s="141">
        <f t="shared" si="0"/>
        <v>0.30232558139534882</v>
      </c>
    </row>
    <row r="46" spans="1:6" x14ac:dyDescent="0.25">
      <c r="A46">
        <v>44</v>
      </c>
      <c r="B46" s="143">
        <v>11</v>
      </c>
      <c r="C46" s="143">
        <v>13</v>
      </c>
      <c r="D46" s="143">
        <v>13</v>
      </c>
      <c r="E46" s="143">
        <v>7</v>
      </c>
      <c r="F46" s="141">
        <f t="shared" si="0"/>
        <v>0.29545454545454547</v>
      </c>
    </row>
    <row r="47" spans="1:6" x14ac:dyDescent="0.25">
      <c r="A47">
        <v>45</v>
      </c>
      <c r="B47" s="143">
        <v>11</v>
      </c>
      <c r="C47" s="143">
        <v>13</v>
      </c>
      <c r="D47" s="143">
        <v>14</v>
      </c>
      <c r="E47" s="143">
        <v>7</v>
      </c>
      <c r="F47" s="141">
        <f t="shared" si="0"/>
        <v>0.28888888888888886</v>
      </c>
    </row>
    <row r="48" spans="1:6" x14ac:dyDescent="0.25">
      <c r="A48">
        <v>46</v>
      </c>
      <c r="B48" s="143">
        <v>11</v>
      </c>
      <c r="C48" s="143">
        <v>14</v>
      </c>
      <c r="D48" s="143">
        <v>14</v>
      </c>
      <c r="E48" s="143">
        <v>7</v>
      </c>
      <c r="F48" s="141">
        <f t="shared" si="0"/>
        <v>0.30434782608695654</v>
      </c>
    </row>
    <row r="49" spans="1:6" x14ac:dyDescent="0.25">
      <c r="A49">
        <v>47</v>
      </c>
      <c r="B49" s="143">
        <v>11</v>
      </c>
      <c r="C49" s="143">
        <v>14</v>
      </c>
      <c r="D49" s="143">
        <v>15</v>
      </c>
      <c r="E49" s="143">
        <v>7</v>
      </c>
      <c r="F49" s="141">
        <f t="shared" si="0"/>
        <v>0.2978723404255319</v>
      </c>
    </row>
    <row r="50" spans="1:6" x14ac:dyDescent="0.25">
      <c r="A50">
        <v>48</v>
      </c>
      <c r="B50" s="143">
        <v>12</v>
      </c>
      <c r="C50" s="143">
        <v>14</v>
      </c>
      <c r="D50" s="143">
        <v>15</v>
      </c>
      <c r="E50" s="143">
        <v>7</v>
      </c>
      <c r="F50" s="141">
        <f t="shared" si="0"/>
        <v>0.29166666666666669</v>
      </c>
    </row>
    <row r="51" spans="1:6" x14ac:dyDescent="0.25">
      <c r="A51">
        <v>49</v>
      </c>
      <c r="B51" s="143">
        <v>12</v>
      </c>
      <c r="C51" s="143">
        <v>15</v>
      </c>
      <c r="D51" s="143">
        <v>15</v>
      </c>
      <c r="E51" s="143">
        <v>7</v>
      </c>
      <c r="F51" s="141">
        <f t="shared" si="0"/>
        <v>0.30612244897959184</v>
      </c>
    </row>
    <row r="52" spans="1:6" x14ac:dyDescent="0.25">
      <c r="A52">
        <v>50</v>
      </c>
      <c r="B52" s="143">
        <v>12</v>
      </c>
      <c r="C52" s="143">
        <v>15</v>
      </c>
      <c r="D52" s="143">
        <v>16</v>
      </c>
      <c r="E52" s="143">
        <v>7</v>
      </c>
      <c r="F52" s="141">
        <f t="shared" si="0"/>
        <v>0.3</v>
      </c>
    </row>
    <row r="53" spans="1:6" x14ac:dyDescent="0.25">
      <c r="A53">
        <v>51</v>
      </c>
      <c r="B53" s="143">
        <v>12</v>
      </c>
      <c r="C53" s="143">
        <v>16</v>
      </c>
      <c r="D53" s="143">
        <v>16</v>
      </c>
      <c r="E53" s="143">
        <v>7</v>
      </c>
      <c r="F53" s="141">
        <f t="shared" si="0"/>
        <v>0.31372549019607843</v>
      </c>
    </row>
    <row r="54" spans="1:6" x14ac:dyDescent="0.25">
      <c r="A54">
        <v>52</v>
      </c>
      <c r="B54" s="143">
        <v>13</v>
      </c>
      <c r="C54" s="143">
        <v>16</v>
      </c>
      <c r="D54" s="143">
        <v>16</v>
      </c>
      <c r="E54" s="143">
        <v>7</v>
      </c>
      <c r="F54" s="141">
        <f t="shared" si="0"/>
        <v>0.30769230769230771</v>
      </c>
    </row>
    <row r="55" spans="1:6" x14ac:dyDescent="0.25">
      <c r="A55">
        <v>53</v>
      </c>
      <c r="B55" s="143">
        <v>13</v>
      </c>
      <c r="C55" s="143">
        <v>16</v>
      </c>
      <c r="D55" s="143">
        <v>17</v>
      </c>
      <c r="E55" s="143">
        <v>7</v>
      </c>
      <c r="F55" s="141">
        <f t="shared" si="0"/>
        <v>0.30188679245283018</v>
      </c>
    </row>
    <row r="56" spans="1:6" x14ac:dyDescent="0.25">
      <c r="A56">
        <v>54</v>
      </c>
      <c r="B56" s="143">
        <v>13</v>
      </c>
      <c r="C56" s="143">
        <v>17</v>
      </c>
      <c r="D56" s="143">
        <v>17</v>
      </c>
      <c r="E56" s="143">
        <v>7</v>
      </c>
      <c r="F56" s="141">
        <f t="shared" si="0"/>
        <v>0.31481481481481483</v>
      </c>
    </row>
    <row r="57" spans="1:6" x14ac:dyDescent="0.25">
      <c r="A57">
        <v>55</v>
      </c>
      <c r="B57" s="143">
        <v>13</v>
      </c>
      <c r="C57" s="143">
        <v>17</v>
      </c>
      <c r="D57" s="143">
        <v>18</v>
      </c>
      <c r="E57" s="143">
        <v>7</v>
      </c>
      <c r="F57" s="141">
        <f t="shared" si="0"/>
        <v>0.30909090909090908</v>
      </c>
    </row>
    <row r="58" spans="1:6" x14ac:dyDescent="0.25">
      <c r="A58">
        <v>56</v>
      </c>
      <c r="B58" s="143">
        <v>14</v>
      </c>
      <c r="C58" s="143">
        <v>17</v>
      </c>
      <c r="D58" s="143">
        <v>18</v>
      </c>
      <c r="E58" s="143">
        <v>7</v>
      </c>
      <c r="F58" s="141">
        <f t="shared" si="0"/>
        <v>0.30357142857142855</v>
      </c>
    </row>
    <row r="59" spans="1:6" x14ac:dyDescent="0.25">
      <c r="A59">
        <v>57</v>
      </c>
      <c r="B59" s="143">
        <v>14</v>
      </c>
      <c r="C59" s="143">
        <v>18</v>
      </c>
      <c r="D59" s="143">
        <v>18</v>
      </c>
      <c r="E59" s="143">
        <v>7</v>
      </c>
      <c r="F59" s="141">
        <f t="shared" si="0"/>
        <v>0.31578947368421051</v>
      </c>
    </row>
    <row r="60" spans="1:6" x14ac:dyDescent="0.25">
      <c r="A60">
        <v>58</v>
      </c>
      <c r="B60" s="143">
        <v>14</v>
      </c>
      <c r="C60" s="143">
        <v>18</v>
      </c>
      <c r="D60" s="143">
        <v>19</v>
      </c>
      <c r="E60" s="143">
        <v>7</v>
      </c>
      <c r="F60" s="141">
        <f t="shared" si="0"/>
        <v>0.31034482758620691</v>
      </c>
    </row>
    <row r="61" spans="1:6" x14ac:dyDescent="0.25">
      <c r="A61">
        <v>59</v>
      </c>
      <c r="B61" s="143">
        <v>14</v>
      </c>
      <c r="C61" s="143">
        <v>19</v>
      </c>
      <c r="D61" s="143">
        <v>19</v>
      </c>
      <c r="E61" s="143">
        <v>7</v>
      </c>
      <c r="F61" s="141">
        <f t="shared" si="0"/>
        <v>0.32203389830508472</v>
      </c>
    </row>
    <row r="62" spans="1:6" x14ac:dyDescent="0.25">
      <c r="A62">
        <v>60</v>
      </c>
      <c r="B62" s="143">
        <v>15</v>
      </c>
      <c r="C62" s="143">
        <v>19</v>
      </c>
      <c r="D62" s="143">
        <v>19</v>
      </c>
      <c r="E62" s="143">
        <v>7</v>
      </c>
      <c r="F62" s="141">
        <f t="shared" si="0"/>
        <v>0.31666666666666665</v>
      </c>
    </row>
    <row r="63" spans="1:6" x14ac:dyDescent="0.25">
      <c r="A63">
        <v>61</v>
      </c>
      <c r="B63" s="143">
        <v>15</v>
      </c>
      <c r="C63" s="143">
        <v>19</v>
      </c>
      <c r="D63" s="143">
        <v>20</v>
      </c>
      <c r="E63" s="143">
        <v>7</v>
      </c>
      <c r="F63" s="141">
        <f t="shared" si="0"/>
        <v>0.31147540983606559</v>
      </c>
    </row>
    <row r="64" spans="1:6" x14ac:dyDescent="0.25">
      <c r="A64">
        <v>62</v>
      </c>
      <c r="B64" s="143">
        <v>15</v>
      </c>
      <c r="C64" s="143">
        <v>20</v>
      </c>
      <c r="D64" s="143">
        <v>20</v>
      </c>
      <c r="E64" s="143">
        <v>7</v>
      </c>
      <c r="F64" s="141">
        <f t="shared" si="0"/>
        <v>0.32258064516129031</v>
      </c>
    </row>
    <row r="65" spans="1:6" x14ac:dyDescent="0.25">
      <c r="A65">
        <v>63</v>
      </c>
      <c r="B65" s="143">
        <v>15</v>
      </c>
      <c r="C65" s="143">
        <v>20</v>
      </c>
      <c r="D65" s="143">
        <v>21</v>
      </c>
      <c r="E65" s="143">
        <v>7</v>
      </c>
      <c r="F65" s="141">
        <f t="shared" si="0"/>
        <v>0.31746031746031744</v>
      </c>
    </row>
    <row r="66" spans="1:6" x14ac:dyDescent="0.25">
      <c r="A66">
        <v>64</v>
      </c>
      <c r="B66" s="143">
        <v>16</v>
      </c>
      <c r="C66" s="143">
        <v>20</v>
      </c>
      <c r="D66" s="143">
        <v>21</v>
      </c>
      <c r="E66" s="143">
        <v>7</v>
      </c>
      <c r="F66" s="141">
        <f t="shared" si="0"/>
        <v>0.3125</v>
      </c>
    </row>
    <row r="67" spans="1:6" x14ac:dyDescent="0.25">
      <c r="A67">
        <v>65</v>
      </c>
      <c r="B67" s="143">
        <v>16</v>
      </c>
      <c r="C67" s="143">
        <v>21</v>
      </c>
      <c r="D67" s="143">
        <v>21</v>
      </c>
      <c r="E67" s="143">
        <v>7</v>
      </c>
      <c r="F67" s="141">
        <f t="shared" ref="F67:F130" si="1">+C67/A67</f>
        <v>0.32307692307692309</v>
      </c>
    </row>
    <row r="68" spans="1:6" x14ac:dyDescent="0.25">
      <c r="A68">
        <v>66</v>
      </c>
      <c r="B68" s="143">
        <v>16</v>
      </c>
      <c r="C68" s="143">
        <v>21</v>
      </c>
      <c r="D68" s="143">
        <v>22</v>
      </c>
      <c r="E68" s="143">
        <v>7</v>
      </c>
      <c r="F68" s="141">
        <f t="shared" si="1"/>
        <v>0.31818181818181818</v>
      </c>
    </row>
    <row r="69" spans="1:6" x14ac:dyDescent="0.25">
      <c r="A69">
        <v>67</v>
      </c>
      <c r="B69" s="143">
        <v>16</v>
      </c>
      <c r="C69" s="143">
        <v>22</v>
      </c>
      <c r="D69" s="143">
        <v>22</v>
      </c>
      <c r="E69" s="143">
        <v>7</v>
      </c>
      <c r="F69" s="141">
        <f t="shared" si="1"/>
        <v>0.32835820895522388</v>
      </c>
    </row>
    <row r="70" spans="1:6" x14ac:dyDescent="0.25">
      <c r="A70">
        <v>68</v>
      </c>
      <c r="B70" s="143">
        <v>17</v>
      </c>
      <c r="C70" s="143">
        <v>22</v>
      </c>
      <c r="D70" s="143">
        <v>22</v>
      </c>
      <c r="E70" s="143">
        <v>7</v>
      </c>
      <c r="F70" s="141">
        <f t="shared" si="1"/>
        <v>0.3235294117647059</v>
      </c>
    </row>
    <row r="71" spans="1:6" x14ac:dyDescent="0.25">
      <c r="A71">
        <v>69</v>
      </c>
      <c r="B71" s="143">
        <v>17</v>
      </c>
      <c r="C71" s="143">
        <v>22</v>
      </c>
      <c r="D71" s="143">
        <v>23</v>
      </c>
      <c r="E71" s="143">
        <v>7</v>
      </c>
      <c r="F71" s="141">
        <f t="shared" si="1"/>
        <v>0.3188405797101449</v>
      </c>
    </row>
    <row r="72" spans="1:6" x14ac:dyDescent="0.25">
      <c r="A72">
        <v>70</v>
      </c>
      <c r="B72" s="143">
        <v>17</v>
      </c>
      <c r="C72" s="143">
        <v>23</v>
      </c>
      <c r="D72" s="143">
        <v>23</v>
      </c>
      <c r="E72" s="143">
        <v>7</v>
      </c>
      <c r="F72" s="141">
        <f t="shared" si="1"/>
        <v>0.32857142857142857</v>
      </c>
    </row>
    <row r="73" spans="1:6" x14ac:dyDescent="0.25">
      <c r="A73">
        <v>71</v>
      </c>
      <c r="B73" s="143">
        <v>17</v>
      </c>
      <c r="C73" s="143">
        <v>23</v>
      </c>
      <c r="D73" s="143">
        <v>24</v>
      </c>
      <c r="E73" s="143">
        <v>7</v>
      </c>
      <c r="F73" s="141">
        <f t="shared" si="1"/>
        <v>0.323943661971831</v>
      </c>
    </row>
    <row r="74" spans="1:6" x14ac:dyDescent="0.25">
      <c r="A74">
        <v>72</v>
      </c>
      <c r="B74" s="143">
        <v>18</v>
      </c>
      <c r="C74" s="143">
        <v>23</v>
      </c>
      <c r="D74" s="143">
        <v>24</v>
      </c>
      <c r="E74" s="143">
        <v>7</v>
      </c>
      <c r="F74" s="141">
        <f t="shared" si="1"/>
        <v>0.31944444444444442</v>
      </c>
    </row>
    <row r="75" spans="1:6" x14ac:dyDescent="0.25">
      <c r="A75">
        <v>73</v>
      </c>
      <c r="B75" s="143">
        <v>18</v>
      </c>
      <c r="C75" s="143">
        <v>24</v>
      </c>
      <c r="D75" s="143">
        <v>24</v>
      </c>
      <c r="E75" s="143">
        <v>7</v>
      </c>
      <c r="F75" s="141">
        <f t="shared" si="1"/>
        <v>0.32876712328767121</v>
      </c>
    </row>
    <row r="76" spans="1:6" x14ac:dyDescent="0.25">
      <c r="A76">
        <v>74</v>
      </c>
      <c r="B76" s="143">
        <v>18</v>
      </c>
      <c r="C76" s="143">
        <v>24</v>
      </c>
      <c r="D76" s="143">
        <v>25</v>
      </c>
      <c r="E76" s="143">
        <v>7</v>
      </c>
      <c r="F76" s="141">
        <f t="shared" si="1"/>
        <v>0.32432432432432434</v>
      </c>
    </row>
    <row r="77" spans="1:6" x14ac:dyDescent="0.25">
      <c r="A77">
        <v>75</v>
      </c>
      <c r="B77" s="143">
        <v>18</v>
      </c>
      <c r="C77" s="143">
        <v>25</v>
      </c>
      <c r="D77" s="143">
        <v>25</v>
      </c>
      <c r="E77" s="143">
        <v>7</v>
      </c>
      <c r="F77" s="141">
        <f t="shared" si="1"/>
        <v>0.33333333333333331</v>
      </c>
    </row>
    <row r="78" spans="1:6" x14ac:dyDescent="0.25">
      <c r="A78">
        <v>76</v>
      </c>
      <c r="B78" s="143">
        <v>19</v>
      </c>
      <c r="C78" s="143">
        <v>25</v>
      </c>
      <c r="D78" s="143">
        <v>25</v>
      </c>
      <c r="E78" s="143">
        <v>7</v>
      </c>
      <c r="F78" s="141">
        <f t="shared" si="1"/>
        <v>0.32894736842105265</v>
      </c>
    </row>
    <row r="79" spans="1:6" x14ac:dyDescent="0.25">
      <c r="A79">
        <v>77</v>
      </c>
      <c r="B79" s="143">
        <v>19</v>
      </c>
      <c r="C79" s="143">
        <v>25</v>
      </c>
      <c r="D79" s="143">
        <v>26</v>
      </c>
      <c r="E79" s="143">
        <v>7</v>
      </c>
      <c r="F79" s="141">
        <f t="shared" si="1"/>
        <v>0.32467532467532467</v>
      </c>
    </row>
    <row r="80" spans="1:6" x14ac:dyDescent="0.25">
      <c r="A80">
        <v>78</v>
      </c>
      <c r="B80" s="143">
        <v>19</v>
      </c>
      <c r="C80" s="143">
        <v>26</v>
      </c>
      <c r="D80" s="143">
        <v>26</v>
      </c>
      <c r="E80" s="143">
        <v>7</v>
      </c>
      <c r="F80" s="141">
        <f t="shared" si="1"/>
        <v>0.33333333333333331</v>
      </c>
    </row>
    <row r="81" spans="1:6" x14ac:dyDescent="0.25">
      <c r="A81">
        <v>79</v>
      </c>
      <c r="B81" s="143">
        <v>19</v>
      </c>
      <c r="C81" s="143">
        <v>26</v>
      </c>
      <c r="D81" s="143">
        <v>27</v>
      </c>
      <c r="E81" s="143">
        <v>7</v>
      </c>
      <c r="F81" s="141">
        <f t="shared" si="1"/>
        <v>0.32911392405063289</v>
      </c>
    </row>
    <row r="82" spans="1:6" x14ac:dyDescent="0.25">
      <c r="A82">
        <v>80</v>
      </c>
      <c r="B82" s="143">
        <v>20</v>
      </c>
      <c r="C82" s="143">
        <v>26</v>
      </c>
      <c r="D82" s="143">
        <v>27</v>
      </c>
      <c r="E82" s="143">
        <v>7</v>
      </c>
      <c r="F82" s="141">
        <f t="shared" si="1"/>
        <v>0.32500000000000001</v>
      </c>
    </row>
    <row r="83" spans="1:6" x14ac:dyDescent="0.25">
      <c r="A83">
        <v>81</v>
      </c>
      <c r="B83" s="143">
        <v>20</v>
      </c>
      <c r="C83" s="143">
        <v>27</v>
      </c>
      <c r="D83" s="143">
        <v>27</v>
      </c>
      <c r="E83" s="143">
        <v>7</v>
      </c>
      <c r="F83" s="141">
        <f t="shared" si="1"/>
        <v>0.33333333333333331</v>
      </c>
    </row>
    <row r="84" spans="1:6" x14ac:dyDescent="0.25">
      <c r="A84">
        <v>82</v>
      </c>
      <c r="B84" s="143">
        <v>20</v>
      </c>
      <c r="C84" s="143">
        <v>27</v>
      </c>
      <c r="D84" s="143">
        <v>28</v>
      </c>
      <c r="E84" s="143">
        <v>7</v>
      </c>
      <c r="F84" s="141">
        <f t="shared" si="1"/>
        <v>0.32926829268292684</v>
      </c>
    </row>
    <row r="85" spans="1:6" x14ac:dyDescent="0.25">
      <c r="A85">
        <v>83</v>
      </c>
      <c r="B85" s="143">
        <v>20</v>
      </c>
      <c r="C85" s="143">
        <v>28</v>
      </c>
      <c r="D85" s="143">
        <v>28</v>
      </c>
      <c r="E85" s="143">
        <v>7</v>
      </c>
      <c r="F85" s="141">
        <f t="shared" si="1"/>
        <v>0.33734939759036142</v>
      </c>
    </row>
    <row r="86" spans="1:6" x14ac:dyDescent="0.25">
      <c r="A86">
        <v>84</v>
      </c>
      <c r="B86" s="143">
        <v>21</v>
      </c>
      <c r="C86" s="143">
        <v>28</v>
      </c>
      <c r="D86" s="143">
        <v>28</v>
      </c>
      <c r="E86" s="143">
        <v>7</v>
      </c>
      <c r="F86" s="141">
        <f t="shared" si="1"/>
        <v>0.33333333333333331</v>
      </c>
    </row>
    <row r="87" spans="1:6" x14ac:dyDescent="0.25">
      <c r="A87">
        <v>85</v>
      </c>
      <c r="B87" s="143">
        <v>21</v>
      </c>
      <c r="C87" s="143">
        <v>28</v>
      </c>
      <c r="D87" s="143">
        <v>29</v>
      </c>
      <c r="E87" s="143">
        <v>7</v>
      </c>
      <c r="F87" s="141">
        <f t="shared" si="1"/>
        <v>0.32941176470588235</v>
      </c>
    </row>
    <row r="88" spans="1:6" x14ac:dyDescent="0.25">
      <c r="A88">
        <v>86</v>
      </c>
      <c r="B88" s="143">
        <v>21</v>
      </c>
      <c r="C88" s="143">
        <v>29</v>
      </c>
      <c r="D88" s="143">
        <v>29</v>
      </c>
      <c r="E88" s="143">
        <v>7</v>
      </c>
      <c r="F88" s="141">
        <f t="shared" si="1"/>
        <v>0.33720930232558138</v>
      </c>
    </row>
    <row r="89" spans="1:6" x14ac:dyDescent="0.25">
      <c r="A89">
        <v>87</v>
      </c>
      <c r="B89" s="143">
        <v>21</v>
      </c>
      <c r="C89" s="143">
        <v>29</v>
      </c>
      <c r="D89" s="143">
        <v>30</v>
      </c>
      <c r="E89" s="143">
        <v>7</v>
      </c>
      <c r="F89" s="141">
        <f t="shared" si="1"/>
        <v>0.33333333333333331</v>
      </c>
    </row>
    <row r="90" spans="1:6" x14ac:dyDescent="0.25">
      <c r="A90">
        <v>88</v>
      </c>
      <c r="B90" s="143">
        <v>22</v>
      </c>
      <c r="C90" s="143">
        <v>29</v>
      </c>
      <c r="D90" s="143">
        <v>30</v>
      </c>
      <c r="E90" s="143">
        <v>7</v>
      </c>
      <c r="F90" s="141">
        <f t="shared" si="1"/>
        <v>0.32954545454545453</v>
      </c>
    </row>
    <row r="91" spans="1:6" x14ac:dyDescent="0.25">
      <c r="A91">
        <v>89</v>
      </c>
      <c r="B91" s="143">
        <v>22</v>
      </c>
      <c r="C91" s="143">
        <v>30</v>
      </c>
      <c r="D91" s="143">
        <v>30</v>
      </c>
      <c r="E91" s="143">
        <v>7</v>
      </c>
      <c r="F91" s="141">
        <f t="shared" si="1"/>
        <v>0.33707865168539325</v>
      </c>
    </row>
    <row r="92" spans="1:6" x14ac:dyDescent="0.25">
      <c r="A92">
        <v>90</v>
      </c>
      <c r="B92" s="143">
        <v>22</v>
      </c>
      <c r="C92" s="143">
        <v>27</v>
      </c>
      <c r="D92" s="143">
        <v>27</v>
      </c>
      <c r="E92" s="143">
        <v>14</v>
      </c>
      <c r="F92" s="141">
        <f t="shared" si="1"/>
        <v>0.3</v>
      </c>
    </row>
    <row r="93" spans="1:6" x14ac:dyDescent="0.25">
      <c r="A93">
        <v>91</v>
      </c>
      <c r="B93" s="143">
        <v>22</v>
      </c>
      <c r="C93" s="143">
        <v>27</v>
      </c>
      <c r="D93" s="143">
        <v>28</v>
      </c>
      <c r="E93" s="143">
        <v>14</v>
      </c>
      <c r="F93" s="141">
        <f t="shared" si="1"/>
        <v>0.2967032967032967</v>
      </c>
    </row>
    <row r="94" spans="1:6" x14ac:dyDescent="0.25">
      <c r="A94">
        <v>92</v>
      </c>
      <c r="B94" s="143">
        <v>23</v>
      </c>
      <c r="C94" s="143">
        <v>27</v>
      </c>
      <c r="D94" s="143">
        <v>28</v>
      </c>
      <c r="E94" s="143">
        <v>14</v>
      </c>
      <c r="F94" s="141">
        <f t="shared" si="1"/>
        <v>0.29347826086956524</v>
      </c>
    </row>
    <row r="95" spans="1:6" x14ac:dyDescent="0.25">
      <c r="A95">
        <v>93</v>
      </c>
      <c r="B95" s="143">
        <v>23</v>
      </c>
      <c r="C95" s="143">
        <v>28</v>
      </c>
      <c r="D95" s="143">
        <v>28</v>
      </c>
      <c r="E95" s="143">
        <v>14</v>
      </c>
      <c r="F95" s="141">
        <f t="shared" si="1"/>
        <v>0.30107526881720431</v>
      </c>
    </row>
    <row r="96" spans="1:6" x14ac:dyDescent="0.25">
      <c r="A96">
        <v>94</v>
      </c>
      <c r="B96" s="143">
        <v>23</v>
      </c>
      <c r="C96" s="143">
        <v>28</v>
      </c>
      <c r="D96" s="143">
        <v>29</v>
      </c>
      <c r="E96" s="143">
        <v>14</v>
      </c>
      <c r="F96" s="141">
        <f t="shared" si="1"/>
        <v>0.2978723404255319</v>
      </c>
    </row>
    <row r="97" spans="1:6" x14ac:dyDescent="0.25">
      <c r="A97">
        <v>95</v>
      </c>
      <c r="B97" s="143">
        <v>23</v>
      </c>
      <c r="C97" s="143">
        <v>29</v>
      </c>
      <c r="D97" s="143">
        <v>29</v>
      </c>
      <c r="E97" s="143">
        <v>14</v>
      </c>
      <c r="F97" s="141">
        <f t="shared" si="1"/>
        <v>0.30526315789473685</v>
      </c>
    </row>
    <row r="98" spans="1:6" x14ac:dyDescent="0.25">
      <c r="A98">
        <v>96</v>
      </c>
      <c r="B98" s="143">
        <v>24</v>
      </c>
      <c r="C98" s="143">
        <v>29</v>
      </c>
      <c r="D98" s="143">
        <v>29</v>
      </c>
      <c r="E98" s="143">
        <v>14</v>
      </c>
      <c r="F98" s="141">
        <f t="shared" si="1"/>
        <v>0.30208333333333331</v>
      </c>
    </row>
    <row r="99" spans="1:6" x14ac:dyDescent="0.25">
      <c r="A99">
        <v>97</v>
      </c>
      <c r="B99" s="143">
        <v>24</v>
      </c>
      <c r="C99" s="143">
        <v>29</v>
      </c>
      <c r="D99" s="143">
        <v>30</v>
      </c>
      <c r="E99" s="143">
        <v>14</v>
      </c>
      <c r="F99" s="141">
        <f t="shared" si="1"/>
        <v>0.29896907216494845</v>
      </c>
    </row>
    <row r="100" spans="1:6" x14ac:dyDescent="0.25">
      <c r="A100">
        <v>98</v>
      </c>
      <c r="B100" s="143">
        <v>24</v>
      </c>
      <c r="C100" s="143">
        <v>30</v>
      </c>
      <c r="D100" s="143">
        <v>30</v>
      </c>
      <c r="E100" s="143">
        <v>14</v>
      </c>
      <c r="F100" s="141">
        <f t="shared" si="1"/>
        <v>0.30612244897959184</v>
      </c>
    </row>
    <row r="101" spans="1:6" x14ac:dyDescent="0.25">
      <c r="A101">
        <v>99</v>
      </c>
      <c r="B101" s="143">
        <v>24</v>
      </c>
      <c r="C101" s="143">
        <v>30</v>
      </c>
      <c r="D101" s="143">
        <v>31</v>
      </c>
      <c r="E101" s="143">
        <v>14</v>
      </c>
      <c r="F101" s="141">
        <f t="shared" si="1"/>
        <v>0.30303030303030304</v>
      </c>
    </row>
    <row r="102" spans="1:6" x14ac:dyDescent="0.25">
      <c r="A102">
        <v>100</v>
      </c>
      <c r="B102" s="143">
        <v>25</v>
      </c>
      <c r="C102" s="143">
        <v>30</v>
      </c>
      <c r="D102" s="143">
        <v>31</v>
      </c>
      <c r="E102" s="143">
        <v>14</v>
      </c>
      <c r="F102" s="141">
        <f t="shared" si="1"/>
        <v>0.3</v>
      </c>
    </row>
    <row r="103" spans="1:6" x14ac:dyDescent="0.25">
      <c r="A103">
        <v>101</v>
      </c>
      <c r="B103" s="143">
        <v>25</v>
      </c>
      <c r="C103" s="143">
        <v>31</v>
      </c>
      <c r="D103" s="143">
        <v>31</v>
      </c>
      <c r="E103" s="143">
        <v>14</v>
      </c>
      <c r="F103" s="141">
        <f t="shared" si="1"/>
        <v>0.30693069306930693</v>
      </c>
    </row>
    <row r="104" spans="1:6" x14ac:dyDescent="0.25">
      <c r="A104">
        <v>102</v>
      </c>
      <c r="B104" s="143">
        <v>25</v>
      </c>
      <c r="C104" s="143">
        <v>31</v>
      </c>
      <c r="D104" s="143">
        <v>32</v>
      </c>
      <c r="E104" s="143">
        <v>14</v>
      </c>
      <c r="F104" s="141">
        <f t="shared" si="1"/>
        <v>0.30392156862745096</v>
      </c>
    </row>
    <row r="105" spans="1:6" x14ac:dyDescent="0.25">
      <c r="A105">
        <v>103</v>
      </c>
      <c r="B105" s="143">
        <v>25</v>
      </c>
      <c r="C105" s="143">
        <v>32</v>
      </c>
      <c r="D105" s="143">
        <v>32</v>
      </c>
      <c r="E105" s="143">
        <v>14</v>
      </c>
      <c r="F105" s="141">
        <f t="shared" si="1"/>
        <v>0.31067961165048541</v>
      </c>
    </row>
    <row r="106" spans="1:6" x14ac:dyDescent="0.25">
      <c r="A106">
        <v>104</v>
      </c>
      <c r="B106" s="143">
        <v>26</v>
      </c>
      <c r="C106" s="143">
        <v>32</v>
      </c>
      <c r="D106" s="143">
        <v>32</v>
      </c>
      <c r="E106" s="143">
        <v>14</v>
      </c>
      <c r="F106" s="141">
        <f t="shared" si="1"/>
        <v>0.30769230769230771</v>
      </c>
    </row>
    <row r="107" spans="1:6" x14ac:dyDescent="0.25">
      <c r="A107">
        <v>105</v>
      </c>
      <c r="B107" s="143">
        <v>26</v>
      </c>
      <c r="C107" s="143">
        <v>32</v>
      </c>
      <c r="D107" s="143">
        <v>33</v>
      </c>
      <c r="E107" s="143">
        <v>14</v>
      </c>
      <c r="F107" s="141">
        <f t="shared" si="1"/>
        <v>0.30476190476190479</v>
      </c>
    </row>
    <row r="108" spans="1:6" x14ac:dyDescent="0.25">
      <c r="A108">
        <v>106</v>
      </c>
      <c r="B108" s="143">
        <v>26</v>
      </c>
      <c r="C108" s="143">
        <v>33</v>
      </c>
      <c r="D108" s="143">
        <v>33</v>
      </c>
      <c r="E108" s="143">
        <v>14</v>
      </c>
      <c r="F108" s="141">
        <f t="shared" si="1"/>
        <v>0.31132075471698112</v>
      </c>
    </row>
    <row r="109" spans="1:6" x14ac:dyDescent="0.25">
      <c r="A109">
        <v>107</v>
      </c>
      <c r="B109" s="143">
        <v>26</v>
      </c>
      <c r="C109" s="143">
        <v>33</v>
      </c>
      <c r="D109" s="143">
        <v>34</v>
      </c>
      <c r="E109" s="143">
        <v>14</v>
      </c>
      <c r="F109" s="141">
        <f t="shared" si="1"/>
        <v>0.30841121495327101</v>
      </c>
    </row>
    <row r="110" spans="1:6" x14ac:dyDescent="0.25">
      <c r="A110">
        <v>108</v>
      </c>
      <c r="B110" s="143">
        <v>27</v>
      </c>
      <c r="C110" s="143">
        <v>33</v>
      </c>
      <c r="D110" s="143">
        <v>34</v>
      </c>
      <c r="E110" s="143">
        <v>14</v>
      </c>
      <c r="F110" s="141">
        <f t="shared" si="1"/>
        <v>0.30555555555555558</v>
      </c>
    </row>
    <row r="111" spans="1:6" x14ac:dyDescent="0.25">
      <c r="A111">
        <v>109</v>
      </c>
      <c r="B111" s="143">
        <v>27</v>
      </c>
      <c r="C111" s="143">
        <v>34</v>
      </c>
      <c r="D111" s="143">
        <v>34</v>
      </c>
      <c r="E111" s="143">
        <v>14</v>
      </c>
      <c r="F111" s="141">
        <f t="shared" si="1"/>
        <v>0.31192660550458717</v>
      </c>
    </row>
    <row r="112" spans="1:6" x14ac:dyDescent="0.25">
      <c r="A112">
        <v>110</v>
      </c>
      <c r="B112" s="143">
        <v>27</v>
      </c>
      <c r="C112" s="143">
        <v>34</v>
      </c>
      <c r="D112" s="143">
        <v>35</v>
      </c>
      <c r="E112" s="143">
        <v>14</v>
      </c>
      <c r="F112" s="141">
        <f t="shared" si="1"/>
        <v>0.30909090909090908</v>
      </c>
    </row>
    <row r="113" spans="1:6" x14ac:dyDescent="0.25">
      <c r="A113">
        <v>111</v>
      </c>
      <c r="B113" s="143">
        <v>27</v>
      </c>
      <c r="C113" s="143">
        <v>35</v>
      </c>
      <c r="D113" s="143">
        <v>35</v>
      </c>
      <c r="E113" s="143">
        <v>14</v>
      </c>
      <c r="F113" s="141">
        <f t="shared" si="1"/>
        <v>0.31531531531531531</v>
      </c>
    </row>
    <row r="114" spans="1:6" x14ac:dyDescent="0.25">
      <c r="A114">
        <v>112</v>
      </c>
      <c r="B114" s="143">
        <v>28</v>
      </c>
      <c r="C114" s="143">
        <v>35</v>
      </c>
      <c r="D114" s="143">
        <v>35</v>
      </c>
      <c r="E114" s="143">
        <v>14</v>
      </c>
      <c r="F114" s="141">
        <f t="shared" si="1"/>
        <v>0.3125</v>
      </c>
    </row>
    <row r="115" spans="1:6" x14ac:dyDescent="0.25">
      <c r="A115">
        <v>113</v>
      </c>
      <c r="B115" s="143">
        <v>28</v>
      </c>
      <c r="C115" s="143">
        <v>35</v>
      </c>
      <c r="D115" s="143">
        <v>36</v>
      </c>
      <c r="E115" s="143">
        <v>14</v>
      </c>
      <c r="F115" s="141">
        <f t="shared" si="1"/>
        <v>0.30973451327433627</v>
      </c>
    </row>
    <row r="116" spans="1:6" x14ac:dyDescent="0.25">
      <c r="A116">
        <v>114</v>
      </c>
      <c r="B116" s="143">
        <v>28</v>
      </c>
      <c r="C116" s="143">
        <v>36</v>
      </c>
      <c r="D116" s="143">
        <v>36</v>
      </c>
      <c r="E116" s="143">
        <v>14</v>
      </c>
      <c r="F116" s="141">
        <f t="shared" si="1"/>
        <v>0.31578947368421051</v>
      </c>
    </row>
    <row r="117" spans="1:6" x14ac:dyDescent="0.25">
      <c r="A117">
        <v>115</v>
      </c>
      <c r="B117" s="143">
        <v>28</v>
      </c>
      <c r="C117" s="143">
        <v>36</v>
      </c>
      <c r="D117" s="143">
        <v>37</v>
      </c>
      <c r="E117" s="143">
        <v>14</v>
      </c>
      <c r="F117" s="141">
        <f t="shared" si="1"/>
        <v>0.31304347826086959</v>
      </c>
    </row>
    <row r="118" spans="1:6" x14ac:dyDescent="0.25">
      <c r="A118">
        <v>116</v>
      </c>
      <c r="B118" s="143">
        <v>29</v>
      </c>
      <c r="C118" s="143">
        <v>36</v>
      </c>
      <c r="D118" s="143">
        <v>37</v>
      </c>
      <c r="E118" s="143">
        <v>14</v>
      </c>
      <c r="F118" s="141">
        <f t="shared" si="1"/>
        <v>0.31034482758620691</v>
      </c>
    </row>
    <row r="119" spans="1:6" x14ac:dyDescent="0.25">
      <c r="A119">
        <v>117</v>
      </c>
      <c r="B119" s="143">
        <v>29</v>
      </c>
      <c r="C119" s="143">
        <v>37</v>
      </c>
      <c r="D119" s="143">
        <v>37</v>
      </c>
      <c r="E119" s="143">
        <v>14</v>
      </c>
      <c r="F119" s="141">
        <f t="shared" si="1"/>
        <v>0.31623931623931623</v>
      </c>
    </row>
    <row r="120" spans="1:6" x14ac:dyDescent="0.25">
      <c r="A120">
        <v>118</v>
      </c>
      <c r="B120" s="143">
        <v>29</v>
      </c>
      <c r="C120" s="143">
        <v>37</v>
      </c>
      <c r="D120" s="143">
        <v>38</v>
      </c>
      <c r="E120" s="143">
        <v>14</v>
      </c>
      <c r="F120" s="141">
        <f t="shared" si="1"/>
        <v>0.3135593220338983</v>
      </c>
    </row>
    <row r="121" spans="1:6" x14ac:dyDescent="0.25">
      <c r="A121">
        <v>119</v>
      </c>
      <c r="B121" s="143">
        <v>29</v>
      </c>
      <c r="C121" s="143">
        <v>38</v>
      </c>
      <c r="D121" s="143">
        <v>38</v>
      </c>
      <c r="E121" s="143">
        <v>14</v>
      </c>
      <c r="F121" s="141">
        <f t="shared" si="1"/>
        <v>0.31932773109243695</v>
      </c>
    </row>
    <row r="122" spans="1:6" x14ac:dyDescent="0.25">
      <c r="A122">
        <v>120</v>
      </c>
      <c r="B122" s="143">
        <v>30</v>
      </c>
      <c r="C122" s="143">
        <v>38</v>
      </c>
      <c r="D122" s="143">
        <v>38</v>
      </c>
      <c r="E122" s="143">
        <v>14</v>
      </c>
      <c r="F122" s="141">
        <f t="shared" si="1"/>
        <v>0.31666666666666665</v>
      </c>
    </row>
    <row r="123" spans="1:6" x14ac:dyDescent="0.25">
      <c r="A123">
        <v>121</v>
      </c>
      <c r="B123" s="143">
        <v>30</v>
      </c>
      <c r="C123" s="143">
        <v>38</v>
      </c>
      <c r="D123" s="143">
        <v>39</v>
      </c>
      <c r="E123" s="143">
        <v>14</v>
      </c>
      <c r="F123" s="141">
        <f t="shared" si="1"/>
        <v>0.31404958677685951</v>
      </c>
    </row>
    <row r="124" spans="1:6" x14ac:dyDescent="0.25">
      <c r="A124">
        <v>122</v>
      </c>
      <c r="B124" s="143">
        <v>30</v>
      </c>
      <c r="C124" s="143">
        <v>39</v>
      </c>
      <c r="D124" s="143">
        <v>39</v>
      </c>
      <c r="E124" s="143">
        <v>14</v>
      </c>
      <c r="F124" s="141">
        <f t="shared" si="1"/>
        <v>0.31967213114754101</v>
      </c>
    </row>
    <row r="125" spans="1:6" x14ac:dyDescent="0.25">
      <c r="A125">
        <v>123</v>
      </c>
      <c r="B125" s="143">
        <v>30</v>
      </c>
      <c r="C125" s="143">
        <v>39</v>
      </c>
      <c r="D125" s="143">
        <v>40</v>
      </c>
      <c r="E125" s="143">
        <v>14</v>
      </c>
      <c r="F125" s="141">
        <f t="shared" si="1"/>
        <v>0.31707317073170732</v>
      </c>
    </row>
    <row r="126" spans="1:6" x14ac:dyDescent="0.25">
      <c r="A126">
        <v>124</v>
      </c>
      <c r="B126" s="143">
        <v>31</v>
      </c>
      <c r="C126" s="143">
        <v>39</v>
      </c>
      <c r="D126" s="143">
        <v>40</v>
      </c>
      <c r="E126" s="143">
        <v>14</v>
      </c>
      <c r="F126" s="141">
        <f t="shared" si="1"/>
        <v>0.31451612903225806</v>
      </c>
    </row>
    <row r="127" spans="1:6" x14ac:dyDescent="0.25">
      <c r="A127">
        <v>125</v>
      </c>
      <c r="B127" s="143">
        <v>31</v>
      </c>
      <c r="C127" s="143">
        <v>40</v>
      </c>
      <c r="D127" s="143">
        <v>40</v>
      </c>
      <c r="E127" s="143">
        <v>14</v>
      </c>
      <c r="F127" s="141">
        <f t="shared" si="1"/>
        <v>0.32</v>
      </c>
    </row>
    <row r="128" spans="1:6" x14ac:dyDescent="0.25">
      <c r="A128">
        <v>126</v>
      </c>
      <c r="B128" s="143">
        <v>31</v>
      </c>
      <c r="C128" s="143">
        <v>40</v>
      </c>
      <c r="D128" s="143">
        <v>41</v>
      </c>
      <c r="E128" s="143">
        <v>14</v>
      </c>
      <c r="F128" s="141">
        <f t="shared" si="1"/>
        <v>0.31746031746031744</v>
      </c>
    </row>
    <row r="129" spans="1:6" x14ac:dyDescent="0.25">
      <c r="A129">
        <v>127</v>
      </c>
      <c r="B129" s="143">
        <v>31</v>
      </c>
      <c r="C129" s="143">
        <v>41</v>
      </c>
      <c r="D129" s="143">
        <v>41</v>
      </c>
      <c r="E129" s="143">
        <v>14</v>
      </c>
      <c r="F129" s="141">
        <f t="shared" si="1"/>
        <v>0.32283464566929132</v>
      </c>
    </row>
    <row r="130" spans="1:6" x14ac:dyDescent="0.25">
      <c r="A130">
        <v>128</v>
      </c>
      <c r="B130" s="143">
        <v>32</v>
      </c>
      <c r="C130" s="143">
        <v>41</v>
      </c>
      <c r="D130" s="143">
        <v>41</v>
      </c>
      <c r="E130" s="143">
        <v>14</v>
      </c>
      <c r="F130" s="141">
        <f t="shared" si="1"/>
        <v>0.3203125</v>
      </c>
    </row>
    <row r="131" spans="1:6" x14ac:dyDescent="0.25">
      <c r="A131">
        <v>129</v>
      </c>
      <c r="B131" s="143">
        <v>32</v>
      </c>
      <c r="C131" s="143">
        <v>41</v>
      </c>
      <c r="D131" s="143">
        <v>42</v>
      </c>
      <c r="E131" s="143">
        <v>14</v>
      </c>
      <c r="F131" s="141">
        <f t="shared" ref="F131:F194" si="2">+C131/A131</f>
        <v>0.31782945736434109</v>
      </c>
    </row>
    <row r="132" spans="1:6" x14ac:dyDescent="0.25">
      <c r="A132">
        <v>130</v>
      </c>
      <c r="B132" s="143">
        <v>32</v>
      </c>
      <c r="C132" s="143">
        <v>42</v>
      </c>
      <c r="D132" s="143">
        <v>42</v>
      </c>
      <c r="E132" s="143">
        <v>14</v>
      </c>
      <c r="F132" s="141">
        <f t="shared" si="2"/>
        <v>0.32307692307692309</v>
      </c>
    </row>
    <row r="133" spans="1:6" x14ac:dyDescent="0.25">
      <c r="A133">
        <v>131</v>
      </c>
      <c r="B133" s="143">
        <v>32</v>
      </c>
      <c r="C133" s="143">
        <v>42</v>
      </c>
      <c r="D133" s="143">
        <v>43</v>
      </c>
      <c r="E133" s="143">
        <v>14</v>
      </c>
      <c r="F133" s="141">
        <f t="shared" si="2"/>
        <v>0.32061068702290074</v>
      </c>
    </row>
    <row r="134" spans="1:6" x14ac:dyDescent="0.25">
      <c r="A134">
        <v>132</v>
      </c>
      <c r="B134" s="143">
        <v>33</v>
      </c>
      <c r="C134" s="143">
        <v>42</v>
      </c>
      <c r="D134" s="143">
        <v>43</v>
      </c>
      <c r="E134" s="143">
        <v>14</v>
      </c>
      <c r="F134" s="141">
        <f t="shared" si="2"/>
        <v>0.31818181818181818</v>
      </c>
    </row>
    <row r="135" spans="1:6" x14ac:dyDescent="0.25">
      <c r="A135">
        <v>133</v>
      </c>
      <c r="B135" s="143">
        <v>33</v>
      </c>
      <c r="C135" s="143">
        <v>43</v>
      </c>
      <c r="D135" s="143">
        <v>43</v>
      </c>
      <c r="E135" s="143">
        <v>14</v>
      </c>
      <c r="F135" s="141">
        <f t="shared" si="2"/>
        <v>0.32330827067669171</v>
      </c>
    </row>
    <row r="136" spans="1:6" x14ac:dyDescent="0.25">
      <c r="A136">
        <v>134</v>
      </c>
      <c r="B136" s="143">
        <v>33</v>
      </c>
      <c r="C136" s="143">
        <v>43</v>
      </c>
      <c r="D136" s="143">
        <v>44</v>
      </c>
      <c r="E136" s="143">
        <v>14</v>
      </c>
      <c r="F136" s="141">
        <f t="shared" si="2"/>
        <v>0.32089552238805968</v>
      </c>
    </row>
    <row r="137" spans="1:6" x14ac:dyDescent="0.25">
      <c r="A137">
        <v>135</v>
      </c>
      <c r="B137" s="143">
        <v>33</v>
      </c>
      <c r="C137" s="143">
        <v>44</v>
      </c>
      <c r="D137" s="143">
        <v>44</v>
      </c>
      <c r="E137" s="143">
        <v>14</v>
      </c>
      <c r="F137" s="141">
        <f t="shared" si="2"/>
        <v>0.32592592592592595</v>
      </c>
    </row>
    <row r="138" spans="1:6" x14ac:dyDescent="0.25">
      <c r="A138">
        <v>136</v>
      </c>
      <c r="B138" s="143">
        <v>34</v>
      </c>
      <c r="C138" s="143">
        <v>44</v>
      </c>
      <c r="D138" s="143">
        <v>44</v>
      </c>
      <c r="E138" s="143">
        <v>14</v>
      </c>
      <c r="F138" s="141">
        <f t="shared" si="2"/>
        <v>0.3235294117647059</v>
      </c>
    </row>
    <row r="139" spans="1:6" x14ac:dyDescent="0.25">
      <c r="A139">
        <v>137</v>
      </c>
      <c r="B139" s="143">
        <v>34</v>
      </c>
      <c r="C139" s="143">
        <v>44</v>
      </c>
      <c r="D139" s="143">
        <v>45</v>
      </c>
      <c r="E139" s="143">
        <v>14</v>
      </c>
      <c r="F139" s="141">
        <f t="shared" si="2"/>
        <v>0.32116788321167883</v>
      </c>
    </row>
    <row r="140" spans="1:6" x14ac:dyDescent="0.25">
      <c r="A140">
        <v>138</v>
      </c>
      <c r="B140" s="143">
        <v>34</v>
      </c>
      <c r="C140" s="143">
        <v>45</v>
      </c>
      <c r="D140" s="143">
        <v>45</v>
      </c>
      <c r="E140" s="143">
        <v>14</v>
      </c>
      <c r="F140" s="141">
        <f t="shared" si="2"/>
        <v>0.32608695652173914</v>
      </c>
    </row>
    <row r="141" spans="1:6" x14ac:dyDescent="0.25">
      <c r="A141">
        <v>139</v>
      </c>
      <c r="B141" s="143">
        <v>34</v>
      </c>
      <c r="C141" s="143">
        <v>45</v>
      </c>
      <c r="D141" s="143">
        <v>46</v>
      </c>
      <c r="E141" s="143">
        <v>14</v>
      </c>
      <c r="F141" s="141">
        <f t="shared" si="2"/>
        <v>0.32374100719424459</v>
      </c>
    </row>
    <row r="142" spans="1:6" x14ac:dyDescent="0.25">
      <c r="A142">
        <v>140</v>
      </c>
      <c r="B142" s="143">
        <v>35</v>
      </c>
      <c r="C142" s="143">
        <v>45</v>
      </c>
      <c r="D142" s="143">
        <v>46</v>
      </c>
      <c r="E142" s="143">
        <v>14</v>
      </c>
      <c r="F142" s="141">
        <f t="shared" si="2"/>
        <v>0.32142857142857145</v>
      </c>
    </row>
    <row r="143" spans="1:6" x14ac:dyDescent="0.25">
      <c r="A143">
        <v>141</v>
      </c>
      <c r="B143" s="143">
        <v>35</v>
      </c>
      <c r="C143" s="143">
        <v>46</v>
      </c>
      <c r="D143" s="143">
        <v>46</v>
      </c>
      <c r="E143" s="143">
        <v>14</v>
      </c>
      <c r="F143" s="141">
        <f t="shared" si="2"/>
        <v>0.32624113475177308</v>
      </c>
    </row>
    <row r="144" spans="1:6" x14ac:dyDescent="0.25">
      <c r="A144">
        <v>142</v>
      </c>
      <c r="B144" s="143">
        <v>35</v>
      </c>
      <c r="C144" s="143">
        <v>46</v>
      </c>
      <c r="D144" s="143">
        <v>47</v>
      </c>
      <c r="E144" s="143">
        <v>14</v>
      </c>
      <c r="F144" s="141">
        <f t="shared" si="2"/>
        <v>0.323943661971831</v>
      </c>
    </row>
    <row r="145" spans="1:6" x14ac:dyDescent="0.25">
      <c r="A145">
        <v>143</v>
      </c>
      <c r="B145" s="143">
        <v>35</v>
      </c>
      <c r="C145" s="143">
        <v>47</v>
      </c>
      <c r="D145" s="143">
        <v>47</v>
      </c>
      <c r="E145" s="143">
        <v>14</v>
      </c>
      <c r="F145" s="141">
        <f t="shared" si="2"/>
        <v>0.32867132867132864</v>
      </c>
    </row>
    <row r="146" spans="1:6" x14ac:dyDescent="0.25">
      <c r="A146">
        <v>144</v>
      </c>
      <c r="B146" s="143">
        <v>36</v>
      </c>
      <c r="C146" s="143">
        <v>47</v>
      </c>
      <c r="D146" s="143">
        <v>47</v>
      </c>
      <c r="E146" s="143">
        <v>14</v>
      </c>
      <c r="F146" s="141">
        <f t="shared" si="2"/>
        <v>0.3263888888888889</v>
      </c>
    </row>
    <row r="147" spans="1:6" x14ac:dyDescent="0.25">
      <c r="A147">
        <v>145</v>
      </c>
      <c r="B147" s="143">
        <v>36</v>
      </c>
      <c r="C147" s="143">
        <v>47</v>
      </c>
      <c r="D147" s="143">
        <v>48</v>
      </c>
      <c r="E147" s="143">
        <v>14</v>
      </c>
      <c r="F147" s="141">
        <f t="shared" si="2"/>
        <v>0.32413793103448274</v>
      </c>
    </row>
    <row r="148" spans="1:6" x14ac:dyDescent="0.25">
      <c r="A148">
        <v>146</v>
      </c>
      <c r="B148" s="143">
        <v>36</v>
      </c>
      <c r="C148" s="143">
        <v>48</v>
      </c>
      <c r="D148" s="143">
        <v>48</v>
      </c>
      <c r="E148" s="143">
        <v>14</v>
      </c>
      <c r="F148" s="141">
        <f t="shared" si="2"/>
        <v>0.32876712328767121</v>
      </c>
    </row>
    <row r="149" spans="1:6" x14ac:dyDescent="0.25">
      <c r="A149">
        <v>147</v>
      </c>
      <c r="B149" s="143">
        <v>36</v>
      </c>
      <c r="C149" s="143">
        <v>48</v>
      </c>
      <c r="D149" s="143">
        <v>49</v>
      </c>
      <c r="E149" s="143">
        <v>14</v>
      </c>
      <c r="F149" s="141">
        <f t="shared" si="2"/>
        <v>0.32653061224489793</v>
      </c>
    </row>
    <row r="150" spans="1:6" x14ac:dyDescent="0.25">
      <c r="A150">
        <v>148</v>
      </c>
      <c r="B150" s="143">
        <v>37</v>
      </c>
      <c r="C150" s="143">
        <v>48</v>
      </c>
      <c r="D150" s="143">
        <v>49</v>
      </c>
      <c r="E150" s="143">
        <v>14</v>
      </c>
      <c r="F150" s="141">
        <f t="shared" si="2"/>
        <v>0.32432432432432434</v>
      </c>
    </row>
    <row r="151" spans="1:6" x14ac:dyDescent="0.25">
      <c r="A151">
        <v>149</v>
      </c>
      <c r="B151" s="143">
        <v>37</v>
      </c>
      <c r="C151" s="143">
        <v>49</v>
      </c>
      <c r="D151" s="143">
        <v>49</v>
      </c>
      <c r="E151" s="143">
        <v>14</v>
      </c>
      <c r="F151" s="141">
        <f t="shared" si="2"/>
        <v>0.32885906040268459</v>
      </c>
    </row>
    <row r="152" spans="1:6" x14ac:dyDescent="0.25">
      <c r="A152">
        <v>150</v>
      </c>
      <c r="B152" s="143">
        <v>37</v>
      </c>
      <c r="C152" s="143">
        <v>49</v>
      </c>
      <c r="D152" s="143">
        <v>50</v>
      </c>
      <c r="E152" s="143">
        <v>14</v>
      </c>
      <c r="F152" s="141">
        <f t="shared" si="2"/>
        <v>0.32666666666666666</v>
      </c>
    </row>
    <row r="153" spans="1:6" x14ac:dyDescent="0.25">
      <c r="A153">
        <v>151</v>
      </c>
      <c r="B153" s="143">
        <v>37</v>
      </c>
      <c r="C153" s="143">
        <v>50</v>
      </c>
      <c r="D153" s="143">
        <v>50</v>
      </c>
      <c r="E153" s="143">
        <v>14</v>
      </c>
      <c r="F153" s="141">
        <f t="shared" si="2"/>
        <v>0.33112582781456956</v>
      </c>
    </row>
    <row r="154" spans="1:6" x14ac:dyDescent="0.25">
      <c r="A154">
        <v>152</v>
      </c>
      <c r="B154" s="143">
        <v>38</v>
      </c>
      <c r="C154" s="143">
        <v>50</v>
      </c>
      <c r="D154" s="143">
        <v>50</v>
      </c>
      <c r="E154" s="143">
        <v>14</v>
      </c>
      <c r="F154" s="141">
        <f t="shared" si="2"/>
        <v>0.32894736842105265</v>
      </c>
    </row>
    <row r="155" spans="1:6" x14ac:dyDescent="0.25">
      <c r="A155">
        <v>153</v>
      </c>
      <c r="B155" s="143">
        <v>38</v>
      </c>
      <c r="C155" s="143">
        <v>50</v>
      </c>
      <c r="D155" s="143">
        <v>51</v>
      </c>
      <c r="E155" s="143">
        <v>14</v>
      </c>
      <c r="F155" s="141">
        <f t="shared" si="2"/>
        <v>0.32679738562091504</v>
      </c>
    </row>
    <row r="156" spans="1:6" x14ac:dyDescent="0.25">
      <c r="A156">
        <v>154</v>
      </c>
      <c r="B156" s="143">
        <v>38</v>
      </c>
      <c r="C156" s="143">
        <v>51</v>
      </c>
      <c r="D156" s="143">
        <v>51</v>
      </c>
      <c r="E156" s="143">
        <v>14</v>
      </c>
      <c r="F156" s="141">
        <f t="shared" si="2"/>
        <v>0.33116883116883117</v>
      </c>
    </row>
    <row r="157" spans="1:6" x14ac:dyDescent="0.25">
      <c r="A157">
        <v>155</v>
      </c>
      <c r="B157" s="143">
        <v>38</v>
      </c>
      <c r="C157" s="143">
        <v>51</v>
      </c>
      <c r="D157" s="143">
        <v>52</v>
      </c>
      <c r="E157" s="143">
        <v>14</v>
      </c>
      <c r="F157" s="141">
        <f t="shared" si="2"/>
        <v>0.32903225806451614</v>
      </c>
    </row>
    <row r="158" spans="1:6" x14ac:dyDescent="0.25">
      <c r="A158">
        <v>156</v>
      </c>
      <c r="B158" s="143">
        <v>39</v>
      </c>
      <c r="C158" s="143">
        <v>51</v>
      </c>
      <c r="D158" s="143">
        <v>52</v>
      </c>
      <c r="E158" s="143">
        <v>14</v>
      </c>
      <c r="F158" s="141">
        <f t="shared" si="2"/>
        <v>0.32692307692307693</v>
      </c>
    </row>
    <row r="159" spans="1:6" x14ac:dyDescent="0.25">
      <c r="A159">
        <v>157</v>
      </c>
      <c r="B159" s="143">
        <v>39</v>
      </c>
      <c r="C159" s="143">
        <v>52</v>
      </c>
      <c r="D159" s="143">
        <v>52</v>
      </c>
      <c r="E159" s="143">
        <v>14</v>
      </c>
      <c r="F159" s="141">
        <f t="shared" si="2"/>
        <v>0.33121019108280253</v>
      </c>
    </row>
    <row r="160" spans="1:6" x14ac:dyDescent="0.25">
      <c r="A160">
        <v>158</v>
      </c>
      <c r="B160" s="143">
        <v>39</v>
      </c>
      <c r="C160" s="143">
        <v>52</v>
      </c>
      <c r="D160" s="143">
        <v>53</v>
      </c>
      <c r="E160" s="143">
        <v>14</v>
      </c>
      <c r="F160" s="141">
        <f t="shared" si="2"/>
        <v>0.32911392405063289</v>
      </c>
    </row>
    <row r="161" spans="1:6" x14ac:dyDescent="0.25">
      <c r="A161">
        <v>159</v>
      </c>
      <c r="B161" s="143">
        <v>39</v>
      </c>
      <c r="C161" s="143">
        <v>53</v>
      </c>
      <c r="D161" s="143">
        <v>53</v>
      </c>
      <c r="E161" s="143">
        <v>14</v>
      </c>
      <c r="F161" s="141">
        <f t="shared" si="2"/>
        <v>0.33333333333333331</v>
      </c>
    </row>
    <row r="162" spans="1:6" x14ac:dyDescent="0.25">
      <c r="A162">
        <v>160</v>
      </c>
      <c r="B162" s="143">
        <v>40</v>
      </c>
      <c r="C162" s="143">
        <v>53</v>
      </c>
      <c r="D162" s="143">
        <v>53</v>
      </c>
      <c r="E162" s="143">
        <v>14</v>
      </c>
      <c r="F162" s="141">
        <f t="shared" si="2"/>
        <v>0.33124999999999999</v>
      </c>
    </row>
    <row r="163" spans="1:6" x14ac:dyDescent="0.25">
      <c r="A163">
        <v>161</v>
      </c>
      <c r="B163" s="143">
        <v>40</v>
      </c>
      <c r="C163" s="143">
        <v>53</v>
      </c>
      <c r="D163" s="143">
        <v>54</v>
      </c>
      <c r="E163" s="143">
        <v>14</v>
      </c>
      <c r="F163" s="141">
        <f t="shared" si="2"/>
        <v>0.32919254658385094</v>
      </c>
    </row>
    <row r="164" spans="1:6" x14ac:dyDescent="0.25">
      <c r="A164">
        <v>162</v>
      </c>
      <c r="B164" s="143">
        <v>40</v>
      </c>
      <c r="C164" s="143">
        <v>54</v>
      </c>
      <c r="D164" s="143">
        <v>54</v>
      </c>
      <c r="E164" s="143">
        <v>14</v>
      </c>
      <c r="F164" s="141">
        <f t="shared" si="2"/>
        <v>0.33333333333333331</v>
      </c>
    </row>
    <row r="165" spans="1:6" x14ac:dyDescent="0.25">
      <c r="A165">
        <v>163</v>
      </c>
      <c r="B165" s="143">
        <v>40</v>
      </c>
      <c r="C165" s="143">
        <v>54</v>
      </c>
      <c r="D165" s="143">
        <v>55</v>
      </c>
      <c r="E165" s="143">
        <v>14</v>
      </c>
      <c r="F165" s="141">
        <f t="shared" si="2"/>
        <v>0.33128834355828218</v>
      </c>
    </row>
    <row r="166" spans="1:6" x14ac:dyDescent="0.25">
      <c r="A166">
        <v>164</v>
      </c>
      <c r="B166" s="143">
        <v>41</v>
      </c>
      <c r="C166" s="143">
        <v>54</v>
      </c>
      <c r="D166" s="143">
        <v>55</v>
      </c>
      <c r="E166" s="143">
        <v>14</v>
      </c>
      <c r="F166" s="141">
        <f t="shared" si="2"/>
        <v>0.32926829268292684</v>
      </c>
    </row>
    <row r="167" spans="1:6" x14ac:dyDescent="0.25">
      <c r="A167">
        <v>165</v>
      </c>
      <c r="B167" s="143">
        <v>41</v>
      </c>
      <c r="C167" s="143">
        <v>55</v>
      </c>
      <c r="D167" s="143">
        <v>55</v>
      </c>
      <c r="E167" s="143">
        <v>14</v>
      </c>
      <c r="F167" s="141">
        <f t="shared" si="2"/>
        <v>0.33333333333333331</v>
      </c>
    </row>
    <row r="168" spans="1:6" x14ac:dyDescent="0.25">
      <c r="A168">
        <v>166</v>
      </c>
      <c r="B168" s="143">
        <v>41</v>
      </c>
      <c r="C168" s="143">
        <v>55</v>
      </c>
      <c r="D168" s="143">
        <v>56</v>
      </c>
      <c r="E168" s="143">
        <v>14</v>
      </c>
      <c r="F168" s="141">
        <f t="shared" si="2"/>
        <v>0.33132530120481929</v>
      </c>
    </row>
    <row r="169" spans="1:6" x14ac:dyDescent="0.25">
      <c r="A169">
        <v>167</v>
      </c>
      <c r="B169" s="143">
        <v>41</v>
      </c>
      <c r="C169" s="143">
        <v>56</v>
      </c>
      <c r="D169" s="143">
        <v>56</v>
      </c>
      <c r="E169" s="143">
        <v>14</v>
      </c>
      <c r="F169" s="141">
        <f t="shared" si="2"/>
        <v>0.33532934131736525</v>
      </c>
    </row>
    <row r="170" spans="1:6" x14ac:dyDescent="0.25">
      <c r="A170">
        <v>168</v>
      </c>
      <c r="B170" s="143">
        <v>42</v>
      </c>
      <c r="C170" s="143">
        <v>56</v>
      </c>
      <c r="D170" s="143">
        <v>56</v>
      </c>
      <c r="E170" s="143">
        <v>14</v>
      </c>
      <c r="F170" s="141">
        <f t="shared" si="2"/>
        <v>0.33333333333333331</v>
      </c>
    </row>
    <row r="171" spans="1:6" x14ac:dyDescent="0.25">
      <c r="A171">
        <v>169</v>
      </c>
      <c r="B171" s="143">
        <v>42</v>
      </c>
      <c r="C171" s="143">
        <v>56</v>
      </c>
      <c r="D171" s="143">
        <v>57</v>
      </c>
      <c r="E171" s="143">
        <v>14</v>
      </c>
      <c r="F171" s="141">
        <f t="shared" si="2"/>
        <v>0.33136094674556216</v>
      </c>
    </row>
    <row r="172" spans="1:6" x14ac:dyDescent="0.25">
      <c r="A172">
        <v>170</v>
      </c>
      <c r="B172" s="143">
        <v>42</v>
      </c>
      <c r="C172" s="143">
        <v>57</v>
      </c>
      <c r="D172" s="143">
        <v>57</v>
      </c>
      <c r="E172" s="143">
        <v>14</v>
      </c>
      <c r="F172" s="141">
        <f t="shared" si="2"/>
        <v>0.3352941176470588</v>
      </c>
    </row>
    <row r="173" spans="1:6" x14ac:dyDescent="0.25">
      <c r="A173">
        <v>171</v>
      </c>
      <c r="B173" s="143">
        <v>42</v>
      </c>
      <c r="C173" s="143">
        <v>57</v>
      </c>
      <c r="D173" s="143">
        <v>58</v>
      </c>
      <c r="E173" s="143">
        <v>14</v>
      </c>
      <c r="F173" s="141">
        <f t="shared" si="2"/>
        <v>0.33333333333333331</v>
      </c>
    </row>
    <row r="174" spans="1:6" x14ac:dyDescent="0.25">
      <c r="A174">
        <v>172</v>
      </c>
      <c r="B174" s="143">
        <v>43</v>
      </c>
      <c r="C174" s="143">
        <v>57</v>
      </c>
      <c r="D174" s="143">
        <v>58</v>
      </c>
      <c r="E174" s="143">
        <v>14</v>
      </c>
      <c r="F174" s="141">
        <f t="shared" si="2"/>
        <v>0.33139534883720928</v>
      </c>
    </row>
    <row r="175" spans="1:6" x14ac:dyDescent="0.25">
      <c r="A175">
        <v>173</v>
      </c>
      <c r="B175" s="143">
        <v>43</v>
      </c>
      <c r="C175" s="143">
        <v>58</v>
      </c>
      <c r="D175" s="143">
        <v>58</v>
      </c>
      <c r="E175" s="143">
        <v>14</v>
      </c>
      <c r="F175" s="141">
        <f t="shared" si="2"/>
        <v>0.33526011560693642</v>
      </c>
    </row>
    <row r="176" spans="1:6" x14ac:dyDescent="0.25">
      <c r="A176">
        <v>174</v>
      </c>
      <c r="B176" s="143">
        <v>43</v>
      </c>
      <c r="C176" s="143">
        <v>58</v>
      </c>
      <c r="D176" s="143">
        <v>59</v>
      </c>
      <c r="E176" s="143">
        <v>14</v>
      </c>
      <c r="F176" s="141">
        <f t="shared" si="2"/>
        <v>0.33333333333333331</v>
      </c>
    </row>
    <row r="177" spans="1:6" x14ac:dyDescent="0.25">
      <c r="A177">
        <v>175</v>
      </c>
      <c r="B177" s="143">
        <v>43</v>
      </c>
      <c r="C177" s="143">
        <v>59</v>
      </c>
      <c r="D177" s="143">
        <v>59</v>
      </c>
      <c r="E177" s="143">
        <v>14</v>
      </c>
      <c r="F177" s="141">
        <f t="shared" si="2"/>
        <v>0.33714285714285713</v>
      </c>
    </row>
    <row r="178" spans="1:6" x14ac:dyDescent="0.25">
      <c r="A178">
        <v>176</v>
      </c>
      <c r="B178" s="143">
        <v>44</v>
      </c>
      <c r="C178" s="143">
        <v>59</v>
      </c>
      <c r="D178" s="143">
        <v>59</v>
      </c>
      <c r="E178" s="143">
        <v>14</v>
      </c>
      <c r="F178" s="141">
        <f t="shared" si="2"/>
        <v>0.33522727272727271</v>
      </c>
    </row>
    <row r="179" spans="1:6" x14ac:dyDescent="0.25">
      <c r="A179">
        <v>177</v>
      </c>
      <c r="B179" s="143">
        <v>44</v>
      </c>
      <c r="C179" s="143">
        <v>59</v>
      </c>
      <c r="D179" s="143">
        <v>60</v>
      </c>
      <c r="E179" s="143">
        <v>14</v>
      </c>
      <c r="F179" s="141">
        <f t="shared" si="2"/>
        <v>0.33333333333333331</v>
      </c>
    </row>
    <row r="180" spans="1:6" x14ac:dyDescent="0.25">
      <c r="A180">
        <v>178</v>
      </c>
      <c r="B180" s="143">
        <v>44</v>
      </c>
      <c r="C180" s="143">
        <v>60</v>
      </c>
      <c r="D180" s="143">
        <v>60</v>
      </c>
      <c r="E180" s="143">
        <v>14</v>
      </c>
      <c r="F180" s="141">
        <f t="shared" si="2"/>
        <v>0.33707865168539325</v>
      </c>
    </row>
    <row r="181" spans="1:6" x14ac:dyDescent="0.25">
      <c r="A181">
        <v>179</v>
      </c>
      <c r="B181" s="143">
        <v>44</v>
      </c>
      <c r="C181" s="143">
        <v>61</v>
      </c>
      <c r="D181" s="143">
        <v>60</v>
      </c>
      <c r="E181" s="143">
        <v>14</v>
      </c>
      <c r="F181" s="141">
        <f t="shared" si="2"/>
        <v>0.34078212290502791</v>
      </c>
    </row>
    <row r="182" spans="1:6" x14ac:dyDescent="0.25">
      <c r="A182">
        <v>180</v>
      </c>
      <c r="B182" s="143">
        <v>45</v>
      </c>
      <c r="C182" s="143">
        <v>61</v>
      </c>
      <c r="D182" s="143">
        <v>60</v>
      </c>
      <c r="E182" s="143">
        <v>14</v>
      </c>
      <c r="F182" s="141">
        <f t="shared" si="2"/>
        <v>0.33888888888888891</v>
      </c>
    </row>
    <row r="183" spans="1:6" x14ac:dyDescent="0.25">
      <c r="A183">
        <v>181</v>
      </c>
      <c r="B183" s="143">
        <v>45</v>
      </c>
      <c r="C183" s="143">
        <v>62</v>
      </c>
      <c r="D183" s="143">
        <v>60</v>
      </c>
      <c r="E183" s="143">
        <v>14</v>
      </c>
      <c r="F183" s="141">
        <f t="shared" si="2"/>
        <v>0.34254143646408841</v>
      </c>
    </row>
    <row r="184" spans="1:6" x14ac:dyDescent="0.25">
      <c r="A184">
        <v>182</v>
      </c>
      <c r="B184" s="143">
        <v>45</v>
      </c>
      <c r="C184" s="143">
        <v>63</v>
      </c>
      <c r="D184" s="143">
        <v>60</v>
      </c>
      <c r="E184" s="143">
        <v>14</v>
      </c>
      <c r="F184" s="141">
        <f t="shared" si="2"/>
        <v>0.34615384615384615</v>
      </c>
    </row>
    <row r="185" spans="1:6" x14ac:dyDescent="0.25">
      <c r="A185">
        <v>183</v>
      </c>
      <c r="B185" s="143">
        <v>45</v>
      </c>
      <c r="C185" s="143">
        <v>64</v>
      </c>
      <c r="D185" s="143">
        <v>60</v>
      </c>
      <c r="E185" s="143">
        <v>14</v>
      </c>
      <c r="F185" s="141">
        <f t="shared" si="2"/>
        <v>0.34972677595628415</v>
      </c>
    </row>
    <row r="186" spans="1:6" x14ac:dyDescent="0.25">
      <c r="A186">
        <v>184</v>
      </c>
      <c r="B186" s="143">
        <v>46</v>
      </c>
      <c r="C186" s="143">
        <v>64</v>
      </c>
      <c r="D186" s="143">
        <v>60</v>
      </c>
      <c r="E186" s="143">
        <v>14</v>
      </c>
      <c r="F186" s="141">
        <f t="shared" si="2"/>
        <v>0.34782608695652173</v>
      </c>
    </row>
    <row r="187" spans="1:6" x14ac:dyDescent="0.25">
      <c r="A187">
        <v>185</v>
      </c>
      <c r="B187" s="143">
        <v>46</v>
      </c>
      <c r="C187" s="143">
        <v>65</v>
      </c>
      <c r="D187" s="143">
        <v>60</v>
      </c>
      <c r="E187" s="143">
        <v>14</v>
      </c>
      <c r="F187" s="141">
        <f t="shared" si="2"/>
        <v>0.35135135135135137</v>
      </c>
    </row>
    <row r="188" spans="1:6" x14ac:dyDescent="0.25">
      <c r="A188">
        <v>186</v>
      </c>
      <c r="B188" s="143">
        <v>46</v>
      </c>
      <c r="C188" s="143">
        <v>66</v>
      </c>
      <c r="D188" s="143">
        <v>60</v>
      </c>
      <c r="E188" s="143">
        <v>14</v>
      </c>
      <c r="F188" s="141">
        <f t="shared" si="2"/>
        <v>0.35483870967741937</v>
      </c>
    </row>
    <row r="189" spans="1:6" x14ac:dyDescent="0.25">
      <c r="A189">
        <v>187</v>
      </c>
      <c r="B189" s="143">
        <v>46</v>
      </c>
      <c r="C189" s="143">
        <v>67</v>
      </c>
      <c r="D189" s="143">
        <v>60</v>
      </c>
      <c r="E189" s="143">
        <v>14</v>
      </c>
      <c r="F189" s="141">
        <f t="shared" si="2"/>
        <v>0.35828877005347592</v>
      </c>
    </row>
    <row r="190" spans="1:6" x14ac:dyDescent="0.25">
      <c r="A190">
        <v>188</v>
      </c>
      <c r="B190" s="143">
        <v>47</v>
      </c>
      <c r="C190" s="143">
        <v>67</v>
      </c>
      <c r="D190" s="143">
        <v>60</v>
      </c>
      <c r="E190" s="143">
        <v>14</v>
      </c>
      <c r="F190" s="141">
        <f t="shared" si="2"/>
        <v>0.35638297872340424</v>
      </c>
    </row>
    <row r="191" spans="1:6" x14ac:dyDescent="0.25">
      <c r="A191">
        <v>189</v>
      </c>
      <c r="B191" s="143">
        <v>47</v>
      </c>
      <c r="C191" s="143">
        <v>68</v>
      </c>
      <c r="D191" s="143">
        <v>60</v>
      </c>
      <c r="E191" s="143">
        <v>14</v>
      </c>
      <c r="F191" s="141">
        <f t="shared" si="2"/>
        <v>0.35978835978835977</v>
      </c>
    </row>
    <row r="192" spans="1:6" x14ac:dyDescent="0.25">
      <c r="A192">
        <v>190</v>
      </c>
      <c r="B192" s="143">
        <v>47</v>
      </c>
      <c r="C192" s="143">
        <v>69</v>
      </c>
      <c r="D192" s="143">
        <v>60</v>
      </c>
      <c r="E192" s="143">
        <v>14</v>
      </c>
      <c r="F192" s="141">
        <f t="shared" si="2"/>
        <v>0.36315789473684212</v>
      </c>
    </row>
    <row r="193" spans="1:6" x14ac:dyDescent="0.25">
      <c r="A193">
        <v>191</v>
      </c>
      <c r="B193" s="143">
        <v>47</v>
      </c>
      <c r="C193" s="143">
        <v>70</v>
      </c>
      <c r="D193" s="143">
        <v>60</v>
      </c>
      <c r="E193" s="143">
        <v>14</v>
      </c>
      <c r="F193" s="141">
        <f t="shared" si="2"/>
        <v>0.36649214659685864</v>
      </c>
    </row>
    <row r="194" spans="1:6" x14ac:dyDescent="0.25">
      <c r="A194">
        <v>192</v>
      </c>
      <c r="B194" s="143">
        <v>48</v>
      </c>
      <c r="C194" s="143">
        <v>70</v>
      </c>
      <c r="D194" s="143">
        <v>60</v>
      </c>
      <c r="E194" s="143">
        <v>14</v>
      </c>
      <c r="F194" s="141">
        <f t="shared" si="2"/>
        <v>0.36458333333333331</v>
      </c>
    </row>
    <row r="195" spans="1:6" x14ac:dyDescent="0.25">
      <c r="A195">
        <v>193</v>
      </c>
      <c r="B195" s="143">
        <v>48</v>
      </c>
      <c r="C195" s="143">
        <v>71</v>
      </c>
      <c r="D195" s="143">
        <v>60</v>
      </c>
      <c r="E195" s="143">
        <v>14</v>
      </c>
      <c r="F195" s="141">
        <f t="shared" ref="F195:F258" si="3">+C195/A195</f>
        <v>0.36787564766839376</v>
      </c>
    </row>
    <row r="196" spans="1:6" x14ac:dyDescent="0.25">
      <c r="A196">
        <v>194</v>
      </c>
      <c r="B196" s="143">
        <v>48</v>
      </c>
      <c r="C196" s="143">
        <v>72</v>
      </c>
      <c r="D196" s="143">
        <v>60</v>
      </c>
      <c r="E196" s="143">
        <v>14</v>
      </c>
      <c r="F196" s="141">
        <f t="shared" si="3"/>
        <v>0.37113402061855671</v>
      </c>
    </row>
    <row r="197" spans="1:6" x14ac:dyDescent="0.25">
      <c r="A197">
        <v>195</v>
      </c>
      <c r="B197" s="143">
        <v>48</v>
      </c>
      <c r="C197" s="143">
        <v>73</v>
      </c>
      <c r="D197" s="143">
        <v>60</v>
      </c>
      <c r="E197" s="143">
        <v>14</v>
      </c>
      <c r="F197" s="141">
        <f t="shared" si="3"/>
        <v>0.37435897435897436</v>
      </c>
    </row>
    <row r="198" spans="1:6" x14ac:dyDescent="0.25">
      <c r="A198">
        <v>196</v>
      </c>
      <c r="B198" s="143">
        <v>49</v>
      </c>
      <c r="C198" s="143">
        <v>73</v>
      </c>
      <c r="D198" s="143">
        <v>60</v>
      </c>
      <c r="E198" s="143">
        <v>14</v>
      </c>
      <c r="F198" s="141">
        <f t="shared" si="3"/>
        <v>0.37244897959183676</v>
      </c>
    </row>
    <row r="199" spans="1:6" x14ac:dyDescent="0.25">
      <c r="A199">
        <v>197</v>
      </c>
      <c r="B199" s="143">
        <v>49</v>
      </c>
      <c r="C199" s="143">
        <v>74</v>
      </c>
      <c r="D199" s="143">
        <v>60</v>
      </c>
      <c r="E199" s="143">
        <v>14</v>
      </c>
      <c r="F199" s="141">
        <f t="shared" si="3"/>
        <v>0.37563451776649748</v>
      </c>
    </row>
    <row r="200" spans="1:6" x14ac:dyDescent="0.25">
      <c r="A200">
        <v>198</v>
      </c>
      <c r="B200" s="143">
        <v>49</v>
      </c>
      <c r="C200" s="143">
        <v>75</v>
      </c>
      <c r="D200" s="143">
        <v>60</v>
      </c>
      <c r="E200" s="143">
        <v>14</v>
      </c>
      <c r="F200" s="141">
        <f t="shared" si="3"/>
        <v>0.37878787878787878</v>
      </c>
    </row>
    <row r="201" spans="1:6" x14ac:dyDescent="0.25">
      <c r="A201">
        <v>199</v>
      </c>
      <c r="B201" s="143">
        <v>49</v>
      </c>
      <c r="C201" s="143">
        <v>76</v>
      </c>
      <c r="D201" s="143">
        <v>60</v>
      </c>
      <c r="E201" s="143">
        <v>14</v>
      </c>
      <c r="F201" s="141">
        <f t="shared" si="3"/>
        <v>0.38190954773869346</v>
      </c>
    </row>
    <row r="202" spans="1:6" x14ac:dyDescent="0.25">
      <c r="A202">
        <v>200</v>
      </c>
      <c r="B202" s="143">
        <v>50</v>
      </c>
      <c r="C202" s="143">
        <v>76</v>
      </c>
      <c r="D202" s="143">
        <v>60</v>
      </c>
      <c r="E202" s="143">
        <v>14</v>
      </c>
      <c r="F202" s="141">
        <f t="shared" si="3"/>
        <v>0.38</v>
      </c>
    </row>
    <row r="203" spans="1:6" x14ac:dyDescent="0.25">
      <c r="A203">
        <v>201</v>
      </c>
      <c r="B203" s="143">
        <v>50</v>
      </c>
      <c r="C203" s="143">
        <v>77</v>
      </c>
      <c r="D203" s="143">
        <v>60</v>
      </c>
      <c r="E203" s="143">
        <v>14</v>
      </c>
      <c r="F203" s="141">
        <f t="shared" si="3"/>
        <v>0.38308457711442784</v>
      </c>
    </row>
    <row r="204" spans="1:6" x14ac:dyDescent="0.25">
      <c r="A204">
        <v>202</v>
      </c>
      <c r="B204" s="143">
        <v>50</v>
      </c>
      <c r="C204" s="143">
        <v>78</v>
      </c>
      <c r="D204" s="143">
        <v>60</v>
      </c>
      <c r="E204" s="143">
        <v>14</v>
      </c>
      <c r="F204" s="141">
        <f t="shared" si="3"/>
        <v>0.38613861386138615</v>
      </c>
    </row>
    <row r="205" spans="1:6" x14ac:dyDescent="0.25">
      <c r="A205">
        <v>203</v>
      </c>
      <c r="B205" s="143">
        <v>50</v>
      </c>
      <c r="C205" s="143">
        <v>79</v>
      </c>
      <c r="D205" s="143">
        <v>60</v>
      </c>
      <c r="E205" s="143">
        <v>14</v>
      </c>
      <c r="F205" s="141">
        <f t="shared" si="3"/>
        <v>0.3891625615763547</v>
      </c>
    </row>
    <row r="206" spans="1:6" x14ac:dyDescent="0.25">
      <c r="A206">
        <v>204</v>
      </c>
      <c r="B206" s="143">
        <v>51</v>
      </c>
      <c r="C206" s="143">
        <v>79</v>
      </c>
      <c r="D206" s="143">
        <v>60</v>
      </c>
      <c r="E206" s="143">
        <v>14</v>
      </c>
      <c r="F206" s="141">
        <f t="shared" si="3"/>
        <v>0.38725490196078433</v>
      </c>
    </row>
    <row r="207" spans="1:6" x14ac:dyDescent="0.25">
      <c r="A207">
        <v>205</v>
      </c>
      <c r="B207" s="143">
        <v>51</v>
      </c>
      <c r="C207" s="143">
        <v>80</v>
      </c>
      <c r="D207" s="143">
        <v>60</v>
      </c>
      <c r="E207" s="143">
        <v>14</v>
      </c>
      <c r="F207" s="141">
        <f t="shared" si="3"/>
        <v>0.3902439024390244</v>
      </c>
    </row>
    <row r="208" spans="1:6" x14ac:dyDescent="0.25">
      <c r="A208">
        <v>206</v>
      </c>
      <c r="B208" s="143">
        <v>51</v>
      </c>
      <c r="C208" s="143">
        <v>81</v>
      </c>
      <c r="D208" s="143">
        <v>60</v>
      </c>
      <c r="E208" s="143">
        <v>14</v>
      </c>
      <c r="F208" s="141">
        <f t="shared" si="3"/>
        <v>0.39320388349514562</v>
      </c>
    </row>
    <row r="209" spans="1:6" x14ac:dyDescent="0.25">
      <c r="A209">
        <v>207</v>
      </c>
      <c r="B209" s="143">
        <v>51</v>
      </c>
      <c r="C209" s="143">
        <v>82</v>
      </c>
      <c r="D209" s="143">
        <v>60</v>
      </c>
      <c r="E209" s="143">
        <v>14</v>
      </c>
      <c r="F209" s="141">
        <f t="shared" si="3"/>
        <v>0.39613526570048307</v>
      </c>
    </row>
    <row r="210" spans="1:6" x14ac:dyDescent="0.25">
      <c r="A210">
        <v>208</v>
      </c>
      <c r="B210" s="143">
        <v>52</v>
      </c>
      <c r="C210" s="143">
        <v>82</v>
      </c>
      <c r="D210" s="143">
        <v>60</v>
      </c>
      <c r="E210" s="143">
        <v>14</v>
      </c>
      <c r="F210" s="141">
        <f t="shared" si="3"/>
        <v>0.39423076923076922</v>
      </c>
    </row>
    <row r="211" spans="1:6" x14ac:dyDescent="0.25">
      <c r="A211">
        <v>209</v>
      </c>
      <c r="B211" s="143">
        <v>52</v>
      </c>
      <c r="C211" s="143">
        <v>83</v>
      </c>
      <c r="D211" s="143">
        <v>60</v>
      </c>
      <c r="E211" s="143">
        <v>14</v>
      </c>
      <c r="F211" s="141">
        <f t="shared" si="3"/>
        <v>0.39712918660287083</v>
      </c>
    </row>
    <row r="212" spans="1:6" x14ac:dyDescent="0.25">
      <c r="A212">
        <v>210</v>
      </c>
      <c r="B212" s="143">
        <v>52</v>
      </c>
      <c r="C212" s="143">
        <v>84</v>
      </c>
      <c r="D212" s="143">
        <v>60</v>
      </c>
      <c r="E212" s="143">
        <v>14</v>
      </c>
      <c r="F212" s="141">
        <f t="shared" si="3"/>
        <v>0.4</v>
      </c>
    </row>
    <row r="213" spans="1:6" x14ac:dyDescent="0.25">
      <c r="A213">
        <v>211</v>
      </c>
      <c r="B213" s="143">
        <v>52</v>
      </c>
      <c r="C213" s="143">
        <v>85</v>
      </c>
      <c r="D213" s="143">
        <v>60</v>
      </c>
      <c r="E213" s="143">
        <v>14</v>
      </c>
      <c r="F213" s="141">
        <f t="shared" si="3"/>
        <v>0.40284360189573459</v>
      </c>
    </row>
    <row r="214" spans="1:6" x14ac:dyDescent="0.25">
      <c r="A214">
        <v>212</v>
      </c>
      <c r="B214" s="143">
        <v>53</v>
      </c>
      <c r="C214" s="143">
        <v>85</v>
      </c>
      <c r="D214" s="143">
        <v>60</v>
      </c>
      <c r="E214" s="143">
        <v>14</v>
      </c>
      <c r="F214" s="141">
        <f t="shared" si="3"/>
        <v>0.40094339622641512</v>
      </c>
    </row>
    <row r="215" spans="1:6" x14ac:dyDescent="0.25">
      <c r="A215">
        <v>213</v>
      </c>
      <c r="B215" s="143">
        <v>53</v>
      </c>
      <c r="C215" s="143">
        <v>86</v>
      </c>
      <c r="D215" s="143">
        <v>60</v>
      </c>
      <c r="E215" s="143">
        <v>14</v>
      </c>
      <c r="F215" s="141">
        <f t="shared" si="3"/>
        <v>0.40375586854460094</v>
      </c>
    </row>
    <row r="216" spans="1:6" x14ac:dyDescent="0.25">
      <c r="A216">
        <v>214</v>
      </c>
      <c r="B216" s="143">
        <v>53</v>
      </c>
      <c r="C216" s="143">
        <v>87</v>
      </c>
      <c r="D216" s="143">
        <v>60</v>
      </c>
      <c r="E216" s="143">
        <v>14</v>
      </c>
      <c r="F216" s="141">
        <f t="shared" si="3"/>
        <v>0.40654205607476634</v>
      </c>
    </row>
    <row r="217" spans="1:6" x14ac:dyDescent="0.25">
      <c r="A217">
        <v>215</v>
      </c>
      <c r="B217" s="143">
        <v>53</v>
      </c>
      <c r="C217" s="143">
        <v>88</v>
      </c>
      <c r="D217" s="143">
        <v>60</v>
      </c>
      <c r="E217" s="143">
        <v>14</v>
      </c>
      <c r="F217" s="141">
        <f t="shared" si="3"/>
        <v>0.40930232558139534</v>
      </c>
    </row>
    <row r="218" spans="1:6" x14ac:dyDescent="0.25">
      <c r="A218">
        <v>216</v>
      </c>
      <c r="B218" s="143">
        <v>54</v>
      </c>
      <c r="C218" s="143">
        <v>88</v>
      </c>
      <c r="D218" s="143">
        <v>60</v>
      </c>
      <c r="E218" s="143">
        <v>14</v>
      </c>
      <c r="F218" s="141">
        <f t="shared" si="3"/>
        <v>0.40740740740740738</v>
      </c>
    </row>
    <row r="219" spans="1:6" x14ac:dyDescent="0.25">
      <c r="A219">
        <v>217</v>
      </c>
      <c r="B219" s="143">
        <v>54</v>
      </c>
      <c r="C219" s="143">
        <v>89</v>
      </c>
      <c r="D219" s="143">
        <v>60</v>
      </c>
      <c r="E219" s="143">
        <v>14</v>
      </c>
      <c r="F219" s="141">
        <f t="shared" si="3"/>
        <v>0.41013824884792627</v>
      </c>
    </row>
    <row r="220" spans="1:6" x14ac:dyDescent="0.25">
      <c r="A220">
        <v>218</v>
      </c>
      <c r="B220" s="143">
        <v>54</v>
      </c>
      <c r="C220" s="143">
        <v>90</v>
      </c>
      <c r="D220" s="143">
        <v>60</v>
      </c>
      <c r="E220" s="143">
        <v>14</v>
      </c>
      <c r="F220" s="141">
        <f t="shared" si="3"/>
        <v>0.41284403669724773</v>
      </c>
    </row>
    <row r="221" spans="1:6" x14ac:dyDescent="0.25">
      <c r="A221">
        <v>219</v>
      </c>
      <c r="B221" s="143">
        <v>54</v>
      </c>
      <c r="C221" s="143">
        <v>91</v>
      </c>
      <c r="D221" s="143">
        <v>60</v>
      </c>
      <c r="E221" s="143">
        <v>14</v>
      </c>
      <c r="F221" s="141">
        <f t="shared" si="3"/>
        <v>0.41552511415525112</v>
      </c>
    </row>
    <row r="222" spans="1:6" x14ac:dyDescent="0.25">
      <c r="A222">
        <v>220</v>
      </c>
      <c r="B222" s="143">
        <v>55</v>
      </c>
      <c r="C222" s="143">
        <v>91</v>
      </c>
      <c r="D222" s="143">
        <v>60</v>
      </c>
      <c r="E222" s="143">
        <v>14</v>
      </c>
      <c r="F222" s="141">
        <f t="shared" si="3"/>
        <v>0.41363636363636364</v>
      </c>
    </row>
    <row r="223" spans="1:6" x14ac:dyDescent="0.25">
      <c r="A223">
        <v>221</v>
      </c>
      <c r="B223" s="143">
        <v>55</v>
      </c>
      <c r="C223" s="143">
        <v>92</v>
      </c>
      <c r="D223" s="143">
        <v>60</v>
      </c>
      <c r="E223" s="143">
        <v>14</v>
      </c>
      <c r="F223" s="141">
        <f t="shared" si="3"/>
        <v>0.41628959276018102</v>
      </c>
    </row>
    <row r="224" spans="1:6" x14ac:dyDescent="0.25">
      <c r="A224">
        <v>222</v>
      </c>
      <c r="B224" s="143">
        <v>55</v>
      </c>
      <c r="C224" s="143">
        <v>93</v>
      </c>
      <c r="D224" s="143">
        <v>60</v>
      </c>
      <c r="E224" s="143">
        <v>14</v>
      </c>
      <c r="F224" s="141">
        <f t="shared" si="3"/>
        <v>0.41891891891891891</v>
      </c>
    </row>
    <row r="225" spans="1:6" x14ac:dyDescent="0.25">
      <c r="A225">
        <v>223</v>
      </c>
      <c r="B225" s="143">
        <v>55</v>
      </c>
      <c r="C225" s="143">
        <v>94</v>
      </c>
      <c r="D225" s="143">
        <v>60</v>
      </c>
      <c r="E225" s="143">
        <v>14</v>
      </c>
      <c r="F225" s="141">
        <f t="shared" si="3"/>
        <v>0.42152466367713004</v>
      </c>
    </row>
    <row r="226" spans="1:6" x14ac:dyDescent="0.25">
      <c r="A226">
        <v>224</v>
      </c>
      <c r="B226" s="143">
        <v>56</v>
      </c>
      <c r="C226" s="143">
        <v>94</v>
      </c>
      <c r="D226" s="143">
        <v>60</v>
      </c>
      <c r="E226" s="143">
        <v>14</v>
      </c>
      <c r="F226" s="141">
        <f t="shared" si="3"/>
        <v>0.41964285714285715</v>
      </c>
    </row>
    <row r="227" spans="1:6" x14ac:dyDescent="0.25">
      <c r="A227">
        <v>225</v>
      </c>
      <c r="B227" s="143">
        <v>56</v>
      </c>
      <c r="C227" s="143">
        <v>95</v>
      </c>
      <c r="D227" s="143">
        <v>60</v>
      </c>
      <c r="E227" s="143">
        <v>14</v>
      </c>
      <c r="F227" s="141">
        <f t="shared" si="3"/>
        <v>0.42222222222222222</v>
      </c>
    </row>
    <row r="228" spans="1:6" x14ac:dyDescent="0.25">
      <c r="A228">
        <v>226</v>
      </c>
      <c r="B228" s="143">
        <v>56</v>
      </c>
      <c r="C228" s="143">
        <v>96</v>
      </c>
      <c r="D228" s="143">
        <v>60</v>
      </c>
      <c r="E228" s="143">
        <v>14</v>
      </c>
      <c r="F228" s="141">
        <f t="shared" si="3"/>
        <v>0.4247787610619469</v>
      </c>
    </row>
    <row r="229" spans="1:6" x14ac:dyDescent="0.25">
      <c r="A229">
        <v>227</v>
      </c>
      <c r="B229" s="143">
        <v>56</v>
      </c>
      <c r="C229" s="143">
        <v>97</v>
      </c>
      <c r="D229" s="143">
        <v>60</v>
      </c>
      <c r="E229" s="143">
        <v>14</v>
      </c>
      <c r="F229" s="141">
        <f t="shared" si="3"/>
        <v>0.42731277533039647</v>
      </c>
    </row>
    <row r="230" spans="1:6" x14ac:dyDescent="0.25">
      <c r="A230">
        <v>228</v>
      </c>
      <c r="B230" s="143">
        <v>57</v>
      </c>
      <c r="C230" s="143">
        <v>97</v>
      </c>
      <c r="D230" s="143">
        <v>60</v>
      </c>
      <c r="E230" s="143">
        <v>14</v>
      </c>
      <c r="F230" s="141">
        <f t="shared" si="3"/>
        <v>0.42543859649122806</v>
      </c>
    </row>
    <row r="231" spans="1:6" x14ac:dyDescent="0.25">
      <c r="A231">
        <v>229</v>
      </c>
      <c r="B231" s="143">
        <v>57</v>
      </c>
      <c r="C231" s="143">
        <v>98</v>
      </c>
      <c r="D231" s="143">
        <v>60</v>
      </c>
      <c r="E231" s="143">
        <v>14</v>
      </c>
      <c r="F231" s="141">
        <f t="shared" si="3"/>
        <v>0.42794759825327511</v>
      </c>
    </row>
    <row r="232" spans="1:6" x14ac:dyDescent="0.25">
      <c r="A232">
        <v>230</v>
      </c>
      <c r="B232" s="143">
        <v>57</v>
      </c>
      <c r="C232" s="143">
        <v>99</v>
      </c>
      <c r="D232" s="143">
        <v>60</v>
      </c>
      <c r="E232" s="143">
        <v>14</v>
      </c>
      <c r="F232" s="141">
        <f t="shared" si="3"/>
        <v>0.43043478260869567</v>
      </c>
    </row>
    <row r="233" spans="1:6" x14ac:dyDescent="0.25">
      <c r="A233">
        <v>231</v>
      </c>
      <c r="B233" s="143">
        <v>57</v>
      </c>
      <c r="C233" s="143">
        <v>100</v>
      </c>
      <c r="D233" s="143">
        <v>60</v>
      </c>
      <c r="E233" s="143">
        <v>14</v>
      </c>
      <c r="F233" s="141">
        <f t="shared" si="3"/>
        <v>0.4329004329004329</v>
      </c>
    </row>
    <row r="234" spans="1:6" x14ac:dyDescent="0.25">
      <c r="A234">
        <v>232</v>
      </c>
      <c r="B234" s="143">
        <v>58</v>
      </c>
      <c r="C234" s="143">
        <v>100</v>
      </c>
      <c r="D234" s="143">
        <v>60</v>
      </c>
      <c r="E234" s="143">
        <v>14</v>
      </c>
      <c r="F234" s="141">
        <f t="shared" si="3"/>
        <v>0.43103448275862066</v>
      </c>
    </row>
    <row r="235" spans="1:6" x14ac:dyDescent="0.25">
      <c r="A235">
        <v>233</v>
      </c>
      <c r="B235" s="143">
        <v>58</v>
      </c>
      <c r="C235" s="143">
        <v>101</v>
      </c>
      <c r="D235" s="143">
        <v>60</v>
      </c>
      <c r="E235" s="143">
        <v>14</v>
      </c>
      <c r="F235" s="141">
        <f t="shared" si="3"/>
        <v>0.4334763948497854</v>
      </c>
    </row>
    <row r="236" spans="1:6" x14ac:dyDescent="0.25">
      <c r="A236">
        <v>234</v>
      </c>
      <c r="B236" s="143">
        <v>58</v>
      </c>
      <c r="C236" s="143">
        <v>102</v>
      </c>
      <c r="D236" s="143">
        <v>60</v>
      </c>
      <c r="E236" s="143">
        <v>14</v>
      </c>
      <c r="F236" s="141">
        <f t="shared" si="3"/>
        <v>0.4358974358974359</v>
      </c>
    </row>
    <row r="237" spans="1:6" x14ac:dyDescent="0.25">
      <c r="A237">
        <v>235</v>
      </c>
      <c r="B237" s="143">
        <v>58</v>
      </c>
      <c r="C237" s="143">
        <v>103</v>
      </c>
      <c r="D237" s="143">
        <v>60</v>
      </c>
      <c r="E237" s="143">
        <v>14</v>
      </c>
      <c r="F237" s="141">
        <f t="shared" si="3"/>
        <v>0.43829787234042555</v>
      </c>
    </row>
    <row r="238" spans="1:6" x14ac:dyDescent="0.25">
      <c r="A238">
        <v>236</v>
      </c>
      <c r="B238" s="143">
        <v>59</v>
      </c>
      <c r="C238" s="143">
        <v>103</v>
      </c>
      <c r="D238" s="143">
        <v>60</v>
      </c>
      <c r="E238" s="143">
        <v>14</v>
      </c>
      <c r="F238" s="141">
        <f t="shared" si="3"/>
        <v>0.4364406779661017</v>
      </c>
    </row>
    <row r="239" spans="1:6" x14ac:dyDescent="0.25">
      <c r="A239">
        <v>237</v>
      </c>
      <c r="B239" s="143">
        <v>59</v>
      </c>
      <c r="C239" s="143">
        <v>104</v>
      </c>
      <c r="D239" s="143">
        <v>60</v>
      </c>
      <c r="E239" s="143">
        <v>14</v>
      </c>
      <c r="F239" s="141">
        <f t="shared" si="3"/>
        <v>0.43881856540084391</v>
      </c>
    </row>
    <row r="240" spans="1:6" x14ac:dyDescent="0.25">
      <c r="A240">
        <v>238</v>
      </c>
      <c r="B240" s="143">
        <v>59</v>
      </c>
      <c r="C240" s="143">
        <v>105</v>
      </c>
      <c r="D240" s="143">
        <v>60</v>
      </c>
      <c r="E240" s="143">
        <v>14</v>
      </c>
      <c r="F240" s="141">
        <f t="shared" si="3"/>
        <v>0.44117647058823528</v>
      </c>
    </row>
    <row r="241" spans="1:6" x14ac:dyDescent="0.25">
      <c r="A241">
        <v>239</v>
      </c>
      <c r="B241" s="143">
        <v>59</v>
      </c>
      <c r="C241" s="143">
        <v>106</v>
      </c>
      <c r="D241" s="143">
        <v>60</v>
      </c>
      <c r="E241" s="143">
        <v>14</v>
      </c>
      <c r="F241" s="141">
        <f t="shared" si="3"/>
        <v>0.44351464435146443</v>
      </c>
    </row>
    <row r="242" spans="1:6" x14ac:dyDescent="0.25">
      <c r="A242">
        <v>240</v>
      </c>
      <c r="B242" s="143">
        <v>60</v>
      </c>
      <c r="C242" s="143">
        <v>106</v>
      </c>
      <c r="D242" s="143">
        <v>60</v>
      </c>
      <c r="E242" s="143">
        <v>14</v>
      </c>
      <c r="F242" s="141">
        <f t="shared" si="3"/>
        <v>0.44166666666666665</v>
      </c>
    </row>
    <row r="243" spans="1:6" x14ac:dyDescent="0.25">
      <c r="A243">
        <v>241</v>
      </c>
      <c r="B243" s="143">
        <v>60</v>
      </c>
      <c r="C243" s="143">
        <v>107</v>
      </c>
      <c r="D243" s="143">
        <v>60</v>
      </c>
      <c r="E243" s="143">
        <v>14</v>
      </c>
      <c r="F243" s="141">
        <f t="shared" si="3"/>
        <v>0.44398340248962653</v>
      </c>
    </row>
    <row r="244" spans="1:6" x14ac:dyDescent="0.25">
      <c r="A244">
        <v>242</v>
      </c>
      <c r="B244" s="143">
        <v>60</v>
      </c>
      <c r="C244" s="143">
        <v>108</v>
      </c>
      <c r="D244" s="143">
        <v>60</v>
      </c>
      <c r="E244" s="143">
        <v>14</v>
      </c>
      <c r="F244" s="141">
        <f t="shared" si="3"/>
        <v>0.4462809917355372</v>
      </c>
    </row>
    <row r="245" spans="1:6" x14ac:dyDescent="0.25">
      <c r="A245">
        <v>243</v>
      </c>
      <c r="B245" s="143">
        <v>60</v>
      </c>
      <c r="C245" s="143">
        <v>109</v>
      </c>
      <c r="D245" s="143">
        <v>60</v>
      </c>
      <c r="E245" s="143">
        <v>14</v>
      </c>
      <c r="F245" s="141">
        <f t="shared" si="3"/>
        <v>0.44855967078189302</v>
      </c>
    </row>
    <row r="246" spans="1:6" x14ac:dyDescent="0.25">
      <c r="A246">
        <v>244</v>
      </c>
      <c r="B246" s="143">
        <v>61</v>
      </c>
      <c r="C246" s="143">
        <v>109</v>
      </c>
      <c r="D246" s="143">
        <v>60</v>
      </c>
      <c r="E246" s="143">
        <v>14</v>
      </c>
      <c r="F246" s="141">
        <f t="shared" si="3"/>
        <v>0.44672131147540983</v>
      </c>
    </row>
    <row r="247" spans="1:6" x14ac:dyDescent="0.25">
      <c r="A247">
        <v>245</v>
      </c>
      <c r="B247" s="143">
        <v>61</v>
      </c>
      <c r="C247" s="143">
        <v>110</v>
      </c>
      <c r="D247" s="143">
        <v>60</v>
      </c>
      <c r="E247" s="143">
        <v>14</v>
      </c>
      <c r="F247" s="141">
        <f t="shared" si="3"/>
        <v>0.44897959183673469</v>
      </c>
    </row>
    <row r="248" spans="1:6" x14ac:dyDescent="0.25">
      <c r="A248">
        <v>246</v>
      </c>
      <c r="B248" s="143">
        <v>61</v>
      </c>
      <c r="C248" s="143">
        <v>111</v>
      </c>
      <c r="D248" s="143">
        <v>60</v>
      </c>
      <c r="E248" s="143">
        <v>14</v>
      </c>
      <c r="F248" s="141">
        <f t="shared" si="3"/>
        <v>0.45121951219512196</v>
      </c>
    </row>
    <row r="249" spans="1:6" x14ac:dyDescent="0.25">
      <c r="A249">
        <v>247</v>
      </c>
      <c r="B249" s="143">
        <v>61</v>
      </c>
      <c r="C249" s="143">
        <v>112</v>
      </c>
      <c r="D249" s="143">
        <v>60</v>
      </c>
      <c r="E249" s="143">
        <v>14</v>
      </c>
      <c r="F249" s="141">
        <f t="shared" si="3"/>
        <v>0.45344129554655871</v>
      </c>
    </row>
    <row r="250" spans="1:6" x14ac:dyDescent="0.25">
      <c r="A250">
        <v>248</v>
      </c>
      <c r="B250" s="143">
        <v>62</v>
      </c>
      <c r="C250" s="143">
        <v>112</v>
      </c>
      <c r="D250" s="143">
        <v>60</v>
      </c>
      <c r="E250" s="143">
        <v>14</v>
      </c>
      <c r="F250" s="141">
        <f t="shared" si="3"/>
        <v>0.45161290322580644</v>
      </c>
    </row>
    <row r="251" spans="1:6" x14ac:dyDescent="0.25">
      <c r="A251">
        <v>249</v>
      </c>
      <c r="B251" s="143">
        <v>62</v>
      </c>
      <c r="C251" s="143">
        <v>113</v>
      </c>
      <c r="D251" s="143">
        <v>60</v>
      </c>
      <c r="E251" s="143">
        <v>14</v>
      </c>
      <c r="F251" s="141">
        <f t="shared" si="3"/>
        <v>0.45381526104417669</v>
      </c>
    </row>
    <row r="252" spans="1:6" x14ac:dyDescent="0.25">
      <c r="A252">
        <v>250</v>
      </c>
      <c r="B252" s="143">
        <v>62</v>
      </c>
      <c r="C252" s="143">
        <v>114</v>
      </c>
      <c r="D252" s="143">
        <v>60</v>
      </c>
      <c r="E252" s="143">
        <v>14</v>
      </c>
      <c r="F252" s="141">
        <f t="shared" si="3"/>
        <v>0.45600000000000002</v>
      </c>
    </row>
    <row r="253" spans="1:6" x14ac:dyDescent="0.25">
      <c r="A253">
        <v>251</v>
      </c>
      <c r="B253" s="143">
        <v>62</v>
      </c>
      <c r="C253" s="143">
        <v>115</v>
      </c>
      <c r="D253" s="143">
        <v>60</v>
      </c>
      <c r="E253" s="143">
        <v>14</v>
      </c>
      <c r="F253" s="141">
        <f t="shared" si="3"/>
        <v>0.45816733067729082</v>
      </c>
    </row>
    <row r="254" spans="1:6" x14ac:dyDescent="0.25">
      <c r="A254">
        <v>252</v>
      </c>
      <c r="B254" s="143">
        <v>63</v>
      </c>
      <c r="C254" s="143">
        <v>115</v>
      </c>
      <c r="D254" s="143">
        <v>60</v>
      </c>
      <c r="E254" s="143">
        <v>14</v>
      </c>
      <c r="F254" s="141">
        <f t="shared" si="3"/>
        <v>0.45634920634920634</v>
      </c>
    </row>
    <row r="255" spans="1:6" x14ac:dyDescent="0.25">
      <c r="A255">
        <v>253</v>
      </c>
      <c r="B255" s="143">
        <v>63</v>
      </c>
      <c r="C255" s="143">
        <v>116</v>
      </c>
      <c r="D255" s="143">
        <v>60</v>
      </c>
      <c r="E255" s="143">
        <v>14</v>
      </c>
      <c r="F255" s="141">
        <f t="shared" si="3"/>
        <v>0.45849802371541504</v>
      </c>
    </row>
    <row r="256" spans="1:6" x14ac:dyDescent="0.25">
      <c r="A256">
        <v>254</v>
      </c>
      <c r="B256" s="143">
        <v>63</v>
      </c>
      <c r="C256" s="143">
        <v>117</v>
      </c>
      <c r="D256" s="143">
        <v>60</v>
      </c>
      <c r="E256" s="143">
        <v>14</v>
      </c>
      <c r="F256" s="141">
        <f t="shared" si="3"/>
        <v>0.46062992125984253</v>
      </c>
    </row>
    <row r="257" spans="1:6" x14ac:dyDescent="0.25">
      <c r="A257">
        <v>255</v>
      </c>
      <c r="B257" s="143">
        <v>63</v>
      </c>
      <c r="C257" s="143">
        <v>118</v>
      </c>
      <c r="D257" s="143">
        <v>60</v>
      </c>
      <c r="E257" s="143">
        <v>14</v>
      </c>
      <c r="F257" s="141">
        <f t="shared" si="3"/>
        <v>0.46274509803921571</v>
      </c>
    </row>
    <row r="258" spans="1:6" x14ac:dyDescent="0.25">
      <c r="A258">
        <v>256</v>
      </c>
      <c r="B258" s="143">
        <v>64</v>
      </c>
      <c r="C258" s="143">
        <v>118</v>
      </c>
      <c r="D258" s="143">
        <v>60</v>
      </c>
      <c r="E258" s="143">
        <v>14</v>
      </c>
      <c r="F258" s="141">
        <f t="shared" si="3"/>
        <v>0.4609375</v>
      </c>
    </row>
    <row r="259" spans="1:6" x14ac:dyDescent="0.25">
      <c r="A259">
        <v>257</v>
      </c>
      <c r="B259" s="143">
        <v>64</v>
      </c>
      <c r="C259" s="143">
        <v>119</v>
      </c>
      <c r="D259" s="143">
        <v>60</v>
      </c>
      <c r="E259" s="143">
        <v>14</v>
      </c>
      <c r="F259" s="141">
        <f t="shared" ref="F259:F322" si="4">+C259/A259</f>
        <v>0.46303501945525294</v>
      </c>
    </row>
    <row r="260" spans="1:6" x14ac:dyDescent="0.25">
      <c r="A260">
        <v>258</v>
      </c>
      <c r="B260" s="143">
        <v>64</v>
      </c>
      <c r="C260" s="143">
        <v>120</v>
      </c>
      <c r="D260" s="143">
        <v>60</v>
      </c>
      <c r="E260" s="143">
        <v>14</v>
      </c>
      <c r="F260" s="141">
        <f t="shared" si="4"/>
        <v>0.46511627906976744</v>
      </c>
    </row>
    <row r="261" spans="1:6" x14ac:dyDescent="0.25">
      <c r="A261">
        <v>259</v>
      </c>
      <c r="B261" s="143">
        <v>64</v>
      </c>
      <c r="C261" s="143">
        <v>121</v>
      </c>
      <c r="D261" s="143">
        <v>60</v>
      </c>
      <c r="E261" s="143">
        <v>14</v>
      </c>
      <c r="F261" s="141">
        <f t="shared" si="4"/>
        <v>0.46718146718146719</v>
      </c>
    </row>
    <row r="262" spans="1:6" x14ac:dyDescent="0.25">
      <c r="A262">
        <v>260</v>
      </c>
      <c r="B262" s="143">
        <v>65</v>
      </c>
      <c r="C262" s="143">
        <v>121</v>
      </c>
      <c r="D262" s="143">
        <v>60</v>
      </c>
      <c r="E262" s="143">
        <v>14</v>
      </c>
      <c r="F262" s="141">
        <f t="shared" si="4"/>
        <v>0.4653846153846154</v>
      </c>
    </row>
    <row r="263" spans="1:6" x14ac:dyDescent="0.25">
      <c r="A263">
        <v>261</v>
      </c>
      <c r="B263" s="143">
        <v>65</v>
      </c>
      <c r="C263" s="143">
        <v>122</v>
      </c>
      <c r="D263" s="143">
        <v>60</v>
      </c>
      <c r="E263" s="143">
        <v>14</v>
      </c>
      <c r="F263" s="141">
        <f t="shared" si="4"/>
        <v>0.46743295019157088</v>
      </c>
    </row>
    <row r="264" spans="1:6" x14ac:dyDescent="0.25">
      <c r="A264">
        <v>262</v>
      </c>
      <c r="B264" s="143">
        <v>65</v>
      </c>
      <c r="C264" s="143">
        <v>123</v>
      </c>
      <c r="D264" s="143">
        <v>60</v>
      </c>
      <c r="E264" s="143">
        <v>14</v>
      </c>
      <c r="F264" s="141">
        <f t="shared" si="4"/>
        <v>0.46946564885496184</v>
      </c>
    </row>
    <row r="265" spans="1:6" x14ac:dyDescent="0.25">
      <c r="A265">
        <v>263</v>
      </c>
      <c r="B265" s="143">
        <v>65</v>
      </c>
      <c r="C265" s="143">
        <v>124</v>
      </c>
      <c r="D265" s="143">
        <v>60</v>
      </c>
      <c r="E265" s="143">
        <v>14</v>
      </c>
      <c r="F265" s="141">
        <f t="shared" si="4"/>
        <v>0.47148288973384028</v>
      </c>
    </row>
    <row r="266" spans="1:6" x14ac:dyDescent="0.25">
      <c r="A266">
        <v>264</v>
      </c>
      <c r="B266" s="143">
        <v>66</v>
      </c>
      <c r="C266" s="143">
        <v>124</v>
      </c>
      <c r="D266" s="143">
        <v>60</v>
      </c>
      <c r="E266" s="143">
        <v>14</v>
      </c>
      <c r="F266" s="141">
        <f t="shared" si="4"/>
        <v>0.46969696969696972</v>
      </c>
    </row>
    <row r="267" spans="1:6" x14ac:dyDescent="0.25">
      <c r="A267">
        <v>265</v>
      </c>
      <c r="B267" s="143">
        <v>66</v>
      </c>
      <c r="C267" s="143">
        <v>125</v>
      </c>
      <c r="D267" s="143">
        <v>60</v>
      </c>
      <c r="E267" s="143">
        <v>14</v>
      </c>
      <c r="F267" s="141">
        <f t="shared" si="4"/>
        <v>0.47169811320754718</v>
      </c>
    </row>
    <row r="268" spans="1:6" x14ac:dyDescent="0.25">
      <c r="A268">
        <v>266</v>
      </c>
      <c r="B268" s="143">
        <v>66</v>
      </c>
      <c r="C268" s="143">
        <v>126</v>
      </c>
      <c r="D268" s="143">
        <v>60</v>
      </c>
      <c r="E268" s="143">
        <v>14</v>
      </c>
      <c r="F268" s="141">
        <f t="shared" si="4"/>
        <v>0.47368421052631576</v>
      </c>
    </row>
    <row r="269" spans="1:6" x14ac:dyDescent="0.25">
      <c r="A269">
        <v>267</v>
      </c>
      <c r="B269" s="143">
        <v>66</v>
      </c>
      <c r="C269" s="143">
        <v>127</v>
      </c>
      <c r="D269" s="143">
        <v>60</v>
      </c>
      <c r="E269" s="143">
        <v>14</v>
      </c>
      <c r="F269" s="141">
        <f t="shared" si="4"/>
        <v>0.47565543071161048</v>
      </c>
    </row>
    <row r="270" spans="1:6" x14ac:dyDescent="0.25">
      <c r="A270">
        <v>268</v>
      </c>
      <c r="B270" s="143">
        <v>67</v>
      </c>
      <c r="C270" s="143">
        <v>127</v>
      </c>
      <c r="D270" s="143">
        <v>60</v>
      </c>
      <c r="E270" s="143">
        <v>14</v>
      </c>
      <c r="F270" s="141">
        <f t="shared" si="4"/>
        <v>0.47388059701492535</v>
      </c>
    </row>
    <row r="271" spans="1:6" x14ac:dyDescent="0.25">
      <c r="A271">
        <v>269</v>
      </c>
      <c r="B271" s="143">
        <v>67</v>
      </c>
      <c r="C271" s="143">
        <v>128</v>
      </c>
      <c r="D271" s="143">
        <v>60</v>
      </c>
      <c r="E271" s="143">
        <v>14</v>
      </c>
      <c r="F271" s="141">
        <f t="shared" si="4"/>
        <v>0.47583643122676578</v>
      </c>
    </row>
    <row r="272" spans="1:6" x14ac:dyDescent="0.25">
      <c r="A272">
        <v>270</v>
      </c>
      <c r="B272" s="143">
        <v>67</v>
      </c>
      <c r="C272" s="143">
        <v>129</v>
      </c>
      <c r="D272" s="143">
        <v>60</v>
      </c>
      <c r="E272" s="143">
        <v>14</v>
      </c>
      <c r="F272" s="141">
        <f t="shared" si="4"/>
        <v>0.4777777777777778</v>
      </c>
    </row>
    <row r="273" spans="1:6" x14ac:dyDescent="0.25">
      <c r="A273">
        <v>271</v>
      </c>
      <c r="B273" s="143">
        <v>67</v>
      </c>
      <c r="C273" s="143">
        <v>130</v>
      </c>
      <c r="D273" s="143">
        <v>60</v>
      </c>
      <c r="E273" s="143">
        <v>14</v>
      </c>
      <c r="F273" s="141">
        <f t="shared" si="4"/>
        <v>0.47970479704797048</v>
      </c>
    </row>
    <row r="274" spans="1:6" x14ac:dyDescent="0.25">
      <c r="A274">
        <v>272</v>
      </c>
      <c r="B274" s="143">
        <v>68</v>
      </c>
      <c r="C274" s="143">
        <v>130</v>
      </c>
      <c r="D274" s="143">
        <v>60</v>
      </c>
      <c r="E274" s="143">
        <v>14</v>
      </c>
      <c r="F274" s="141">
        <f t="shared" si="4"/>
        <v>0.47794117647058826</v>
      </c>
    </row>
    <row r="275" spans="1:6" x14ac:dyDescent="0.25">
      <c r="A275">
        <v>273</v>
      </c>
      <c r="B275" s="143">
        <v>68</v>
      </c>
      <c r="C275" s="143">
        <v>131</v>
      </c>
      <c r="D275" s="143">
        <v>60</v>
      </c>
      <c r="E275" s="143">
        <v>14</v>
      </c>
      <c r="F275" s="141">
        <f t="shared" si="4"/>
        <v>0.47985347985347987</v>
      </c>
    </row>
    <row r="276" spans="1:6" x14ac:dyDescent="0.25">
      <c r="A276">
        <v>274</v>
      </c>
      <c r="B276" s="143">
        <v>68</v>
      </c>
      <c r="C276" s="143">
        <v>132</v>
      </c>
      <c r="D276" s="143">
        <v>60</v>
      </c>
      <c r="E276" s="143">
        <v>14</v>
      </c>
      <c r="F276" s="141">
        <f t="shared" si="4"/>
        <v>0.48175182481751827</v>
      </c>
    </row>
    <row r="277" spans="1:6" x14ac:dyDescent="0.25">
      <c r="A277">
        <v>275</v>
      </c>
      <c r="B277" s="143">
        <v>68</v>
      </c>
      <c r="C277" s="143">
        <v>133</v>
      </c>
      <c r="D277" s="143">
        <v>60</v>
      </c>
      <c r="E277" s="143">
        <v>14</v>
      </c>
      <c r="F277" s="141">
        <f t="shared" si="4"/>
        <v>0.48363636363636364</v>
      </c>
    </row>
    <row r="278" spans="1:6" x14ac:dyDescent="0.25">
      <c r="A278">
        <v>276</v>
      </c>
      <c r="B278" s="143">
        <v>69</v>
      </c>
      <c r="C278" s="143">
        <v>133</v>
      </c>
      <c r="D278" s="143">
        <v>60</v>
      </c>
      <c r="E278" s="143">
        <v>14</v>
      </c>
      <c r="F278" s="141">
        <f t="shared" si="4"/>
        <v>0.48188405797101447</v>
      </c>
    </row>
    <row r="279" spans="1:6" x14ac:dyDescent="0.25">
      <c r="A279">
        <v>277</v>
      </c>
      <c r="B279" s="143">
        <v>69</v>
      </c>
      <c r="C279" s="143">
        <v>134</v>
      </c>
      <c r="D279" s="143">
        <v>60</v>
      </c>
      <c r="E279" s="143">
        <v>14</v>
      </c>
      <c r="F279" s="141">
        <f t="shared" si="4"/>
        <v>0.48375451263537905</v>
      </c>
    </row>
    <row r="280" spans="1:6" x14ac:dyDescent="0.25">
      <c r="A280">
        <v>278</v>
      </c>
      <c r="B280" s="143">
        <v>69</v>
      </c>
      <c r="C280" s="143">
        <v>135</v>
      </c>
      <c r="D280" s="143">
        <v>60</v>
      </c>
      <c r="E280" s="143">
        <v>14</v>
      </c>
      <c r="F280" s="141">
        <f t="shared" si="4"/>
        <v>0.48561151079136688</v>
      </c>
    </row>
    <row r="281" spans="1:6" x14ac:dyDescent="0.25">
      <c r="A281">
        <v>279</v>
      </c>
      <c r="B281" s="143">
        <v>69</v>
      </c>
      <c r="C281" s="143">
        <v>136</v>
      </c>
      <c r="D281" s="143">
        <v>60</v>
      </c>
      <c r="E281" s="143">
        <v>14</v>
      </c>
      <c r="F281" s="141">
        <f t="shared" si="4"/>
        <v>0.48745519713261648</v>
      </c>
    </row>
    <row r="282" spans="1:6" x14ac:dyDescent="0.25">
      <c r="A282">
        <v>280</v>
      </c>
      <c r="B282" s="143">
        <v>70</v>
      </c>
      <c r="C282" s="143">
        <v>136</v>
      </c>
      <c r="D282" s="143">
        <v>60</v>
      </c>
      <c r="E282" s="143">
        <v>14</v>
      </c>
      <c r="F282" s="141">
        <f t="shared" si="4"/>
        <v>0.48571428571428571</v>
      </c>
    </row>
    <row r="283" spans="1:6" x14ac:dyDescent="0.25">
      <c r="A283">
        <v>281</v>
      </c>
      <c r="B283" s="143">
        <v>70</v>
      </c>
      <c r="C283" s="143">
        <v>137</v>
      </c>
      <c r="D283" s="143">
        <v>60</v>
      </c>
      <c r="E283" s="143">
        <v>14</v>
      </c>
      <c r="F283" s="141">
        <f t="shared" si="4"/>
        <v>0.48754448398576511</v>
      </c>
    </row>
    <row r="284" spans="1:6" x14ac:dyDescent="0.25">
      <c r="A284">
        <v>282</v>
      </c>
      <c r="B284" s="143">
        <v>70</v>
      </c>
      <c r="C284" s="143">
        <v>138</v>
      </c>
      <c r="D284" s="143">
        <v>60</v>
      </c>
      <c r="E284" s="143">
        <v>14</v>
      </c>
      <c r="F284" s="141">
        <f t="shared" si="4"/>
        <v>0.48936170212765956</v>
      </c>
    </row>
    <row r="285" spans="1:6" x14ac:dyDescent="0.25">
      <c r="A285">
        <v>283</v>
      </c>
      <c r="B285" s="143">
        <v>70</v>
      </c>
      <c r="C285" s="143">
        <v>139</v>
      </c>
      <c r="D285" s="143">
        <v>60</v>
      </c>
      <c r="E285" s="143">
        <v>14</v>
      </c>
      <c r="F285" s="141">
        <f t="shared" si="4"/>
        <v>0.49116607773851589</v>
      </c>
    </row>
    <row r="286" spans="1:6" x14ac:dyDescent="0.25">
      <c r="A286">
        <v>284</v>
      </c>
      <c r="B286" s="143">
        <v>71</v>
      </c>
      <c r="C286" s="143">
        <v>139</v>
      </c>
      <c r="D286" s="143">
        <v>60</v>
      </c>
      <c r="E286" s="143">
        <v>14</v>
      </c>
      <c r="F286" s="141">
        <f t="shared" si="4"/>
        <v>0.48943661971830987</v>
      </c>
    </row>
    <row r="287" spans="1:6" x14ac:dyDescent="0.25">
      <c r="A287">
        <v>285</v>
      </c>
      <c r="B287" s="143">
        <v>71</v>
      </c>
      <c r="C287" s="143">
        <v>140</v>
      </c>
      <c r="D287" s="143">
        <v>60</v>
      </c>
      <c r="E287" s="143">
        <v>14</v>
      </c>
      <c r="F287" s="141">
        <f t="shared" si="4"/>
        <v>0.49122807017543857</v>
      </c>
    </row>
    <row r="288" spans="1:6" x14ac:dyDescent="0.25">
      <c r="A288">
        <v>286</v>
      </c>
      <c r="B288" s="143">
        <v>71</v>
      </c>
      <c r="C288" s="143">
        <v>141</v>
      </c>
      <c r="D288" s="143">
        <v>60</v>
      </c>
      <c r="E288" s="143">
        <v>14</v>
      </c>
      <c r="F288" s="141">
        <f t="shared" si="4"/>
        <v>0.49300699300699302</v>
      </c>
    </row>
    <row r="289" spans="1:6" x14ac:dyDescent="0.25">
      <c r="A289">
        <v>287</v>
      </c>
      <c r="B289" s="143">
        <v>71</v>
      </c>
      <c r="C289" s="143">
        <v>142</v>
      </c>
      <c r="D289" s="143">
        <v>60</v>
      </c>
      <c r="E289" s="143">
        <v>14</v>
      </c>
      <c r="F289" s="141">
        <f t="shared" si="4"/>
        <v>0.49477351916376305</v>
      </c>
    </row>
    <row r="290" spans="1:6" x14ac:dyDescent="0.25">
      <c r="A290">
        <v>288</v>
      </c>
      <c r="B290" s="143">
        <v>72</v>
      </c>
      <c r="C290" s="143">
        <v>142</v>
      </c>
      <c r="D290" s="143">
        <v>60</v>
      </c>
      <c r="E290" s="143">
        <v>14</v>
      </c>
      <c r="F290" s="141">
        <f t="shared" si="4"/>
        <v>0.49305555555555558</v>
      </c>
    </row>
    <row r="291" spans="1:6" x14ac:dyDescent="0.25">
      <c r="A291">
        <v>289</v>
      </c>
      <c r="B291" s="143">
        <v>72</v>
      </c>
      <c r="C291" s="143">
        <v>143</v>
      </c>
      <c r="D291" s="143">
        <v>60</v>
      </c>
      <c r="E291" s="143">
        <v>14</v>
      </c>
      <c r="F291" s="141">
        <f t="shared" si="4"/>
        <v>0.49480968858131485</v>
      </c>
    </row>
    <row r="292" spans="1:6" x14ac:dyDescent="0.25">
      <c r="A292">
        <v>290</v>
      </c>
      <c r="B292" s="143">
        <v>72</v>
      </c>
      <c r="C292" s="143">
        <v>144</v>
      </c>
      <c r="D292" s="143">
        <v>60</v>
      </c>
      <c r="E292" s="143">
        <v>14</v>
      </c>
      <c r="F292" s="141">
        <f t="shared" si="4"/>
        <v>0.49655172413793103</v>
      </c>
    </row>
    <row r="293" spans="1:6" x14ac:dyDescent="0.25">
      <c r="A293">
        <v>291</v>
      </c>
      <c r="B293" s="143">
        <v>72</v>
      </c>
      <c r="C293" s="143">
        <v>145</v>
      </c>
      <c r="D293" s="143">
        <v>60</v>
      </c>
      <c r="E293" s="143">
        <v>14</v>
      </c>
      <c r="F293" s="141">
        <f t="shared" si="4"/>
        <v>0.49828178694158076</v>
      </c>
    </row>
    <row r="294" spans="1:6" x14ac:dyDescent="0.25">
      <c r="A294">
        <v>292</v>
      </c>
      <c r="B294" s="143">
        <v>73</v>
      </c>
      <c r="C294" s="143">
        <v>145</v>
      </c>
      <c r="D294" s="143">
        <v>60</v>
      </c>
      <c r="E294" s="143">
        <v>14</v>
      </c>
      <c r="F294" s="141">
        <f t="shared" si="4"/>
        <v>0.49657534246575341</v>
      </c>
    </row>
    <row r="295" spans="1:6" x14ac:dyDescent="0.25">
      <c r="A295">
        <v>293</v>
      </c>
      <c r="B295" s="143">
        <v>73</v>
      </c>
      <c r="C295" s="143">
        <v>146</v>
      </c>
      <c r="D295" s="143">
        <v>60</v>
      </c>
      <c r="E295" s="143">
        <v>14</v>
      </c>
      <c r="F295" s="141">
        <f t="shared" si="4"/>
        <v>0.49829351535836175</v>
      </c>
    </row>
    <row r="296" spans="1:6" x14ac:dyDescent="0.25">
      <c r="A296">
        <v>294</v>
      </c>
      <c r="B296" s="143">
        <v>73</v>
      </c>
      <c r="C296" s="143">
        <v>147</v>
      </c>
      <c r="D296" s="143">
        <v>60</v>
      </c>
      <c r="E296" s="143">
        <v>14</v>
      </c>
      <c r="F296" s="141">
        <f t="shared" si="4"/>
        <v>0.5</v>
      </c>
    </row>
    <row r="297" spans="1:6" x14ac:dyDescent="0.25">
      <c r="A297">
        <v>295</v>
      </c>
      <c r="B297" s="143">
        <v>73</v>
      </c>
      <c r="C297" s="143">
        <v>148</v>
      </c>
      <c r="D297" s="143">
        <v>60</v>
      </c>
      <c r="E297" s="143">
        <v>14</v>
      </c>
      <c r="F297" s="141">
        <f t="shared" si="4"/>
        <v>0.50169491525423726</v>
      </c>
    </row>
    <row r="298" spans="1:6" x14ac:dyDescent="0.25">
      <c r="A298">
        <v>296</v>
      </c>
      <c r="B298" s="143">
        <v>74</v>
      </c>
      <c r="C298" s="143">
        <v>148</v>
      </c>
      <c r="D298" s="143">
        <v>60</v>
      </c>
      <c r="E298" s="143">
        <v>14</v>
      </c>
      <c r="F298" s="141">
        <f t="shared" si="4"/>
        <v>0.5</v>
      </c>
    </row>
    <row r="299" spans="1:6" x14ac:dyDescent="0.25">
      <c r="A299">
        <v>297</v>
      </c>
      <c r="B299" s="143">
        <v>74</v>
      </c>
      <c r="C299" s="143">
        <v>149</v>
      </c>
      <c r="D299" s="143">
        <v>60</v>
      </c>
      <c r="E299" s="143">
        <v>14</v>
      </c>
      <c r="F299" s="141">
        <f t="shared" si="4"/>
        <v>0.50168350168350173</v>
      </c>
    </row>
    <row r="300" spans="1:6" x14ac:dyDescent="0.25">
      <c r="A300">
        <v>298</v>
      </c>
      <c r="B300" s="143">
        <v>74</v>
      </c>
      <c r="C300" s="143">
        <v>150</v>
      </c>
      <c r="D300" s="143">
        <v>60</v>
      </c>
      <c r="E300" s="143">
        <v>14</v>
      </c>
      <c r="F300" s="141">
        <f t="shared" si="4"/>
        <v>0.50335570469798663</v>
      </c>
    </row>
    <row r="301" spans="1:6" x14ac:dyDescent="0.25">
      <c r="A301">
        <v>299</v>
      </c>
      <c r="B301" s="143">
        <v>74</v>
      </c>
      <c r="C301" s="143">
        <v>151</v>
      </c>
      <c r="D301" s="143">
        <v>60</v>
      </c>
      <c r="E301" s="143">
        <v>14</v>
      </c>
      <c r="F301" s="141">
        <f t="shared" si="4"/>
        <v>0.50501672240802675</v>
      </c>
    </row>
    <row r="302" spans="1:6" x14ac:dyDescent="0.25">
      <c r="A302">
        <v>300</v>
      </c>
      <c r="B302" s="143">
        <v>75</v>
      </c>
      <c r="C302" s="143">
        <v>151</v>
      </c>
      <c r="D302" s="143">
        <v>60</v>
      </c>
      <c r="E302" s="143">
        <v>14</v>
      </c>
      <c r="F302" s="141">
        <f t="shared" si="4"/>
        <v>0.5033333333333333</v>
      </c>
    </row>
    <row r="303" spans="1:6" x14ac:dyDescent="0.25">
      <c r="A303">
        <v>301</v>
      </c>
      <c r="B303" s="143">
        <v>75</v>
      </c>
      <c r="C303" s="143">
        <v>152</v>
      </c>
      <c r="D303" s="143">
        <v>60</v>
      </c>
      <c r="E303" s="143">
        <v>14</v>
      </c>
      <c r="F303" s="141">
        <f t="shared" si="4"/>
        <v>0.50498338870431891</v>
      </c>
    </row>
    <row r="304" spans="1:6" x14ac:dyDescent="0.25">
      <c r="A304">
        <v>302</v>
      </c>
      <c r="B304" s="143">
        <v>75</v>
      </c>
      <c r="C304" s="143">
        <v>153</v>
      </c>
      <c r="D304" s="143">
        <v>60</v>
      </c>
      <c r="E304" s="143">
        <v>14</v>
      </c>
      <c r="F304" s="141">
        <f t="shared" si="4"/>
        <v>0.50662251655629142</v>
      </c>
    </row>
    <row r="305" spans="1:6" x14ac:dyDescent="0.25">
      <c r="A305">
        <v>303</v>
      </c>
      <c r="B305" s="143">
        <v>75</v>
      </c>
      <c r="C305" s="143">
        <v>154</v>
      </c>
      <c r="D305" s="143">
        <v>60</v>
      </c>
      <c r="E305" s="143">
        <v>14</v>
      </c>
      <c r="F305" s="141">
        <f t="shared" si="4"/>
        <v>0.5082508250825083</v>
      </c>
    </row>
    <row r="306" spans="1:6" x14ac:dyDescent="0.25">
      <c r="A306">
        <v>304</v>
      </c>
      <c r="B306" s="143">
        <v>76</v>
      </c>
      <c r="C306" s="143">
        <v>154</v>
      </c>
      <c r="D306" s="143">
        <v>60</v>
      </c>
      <c r="E306" s="143">
        <v>14</v>
      </c>
      <c r="F306" s="141">
        <f t="shared" si="4"/>
        <v>0.50657894736842102</v>
      </c>
    </row>
    <row r="307" spans="1:6" x14ac:dyDescent="0.25">
      <c r="A307">
        <v>305</v>
      </c>
      <c r="B307" s="143">
        <v>76</v>
      </c>
      <c r="C307" s="143">
        <v>155</v>
      </c>
      <c r="D307" s="143">
        <v>60</v>
      </c>
      <c r="E307" s="143">
        <v>14</v>
      </c>
      <c r="F307" s="141">
        <f t="shared" si="4"/>
        <v>0.50819672131147542</v>
      </c>
    </row>
    <row r="308" spans="1:6" x14ac:dyDescent="0.25">
      <c r="A308">
        <v>306</v>
      </c>
      <c r="B308" s="143">
        <v>76</v>
      </c>
      <c r="C308" s="143">
        <v>156</v>
      </c>
      <c r="D308" s="143">
        <v>60</v>
      </c>
      <c r="E308" s="143">
        <v>14</v>
      </c>
      <c r="F308" s="141">
        <f t="shared" si="4"/>
        <v>0.50980392156862742</v>
      </c>
    </row>
    <row r="309" spans="1:6" x14ac:dyDescent="0.25">
      <c r="A309">
        <v>307</v>
      </c>
      <c r="B309" s="143">
        <v>76</v>
      </c>
      <c r="C309" s="143">
        <v>157</v>
      </c>
      <c r="D309" s="143">
        <v>60</v>
      </c>
      <c r="E309" s="143">
        <v>14</v>
      </c>
      <c r="F309" s="141">
        <f t="shared" si="4"/>
        <v>0.51140065146579805</v>
      </c>
    </row>
    <row r="310" spans="1:6" x14ac:dyDescent="0.25">
      <c r="A310">
        <v>308</v>
      </c>
      <c r="B310" s="143">
        <v>77</v>
      </c>
      <c r="C310" s="143">
        <v>157</v>
      </c>
      <c r="D310" s="143">
        <v>60</v>
      </c>
      <c r="E310" s="143">
        <v>14</v>
      </c>
      <c r="F310" s="141">
        <f t="shared" si="4"/>
        <v>0.50974025974025972</v>
      </c>
    </row>
    <row r="311" spans="1:6" x14ac:dyDescent="0.25">
      <c r="A311">
        <v>309</v>
      </c>
      <c r="B311" s="143">
        <v>77</v>
      </c>
      <c r="C311" s="143">
        <v>158</v>
      </c>
      <c r="D311" s="143">
        <v>60</v>
      </c>
      <c r="E311" s="143">
        <v>14</v>
      </c>
      <c r="F311" s="141">
        <f t="shared" si="4"/>
        <v>0.51132686084142398</v>
      </c>
    </row>
    <row r="312" spans="1:6" x14ac:dyDescent="0.25">
      <c r="A312">
        <v>310</v>
      </c>
      <c r="B312" s="143">
        <v>77</v>
      </c>
      <c r="C312" s="143">
        <v>159</v>
      </c>
      <c r="D312" s="143">
        <v>60</v>
      </c>
      <c r="E312" s="143">
        <v>14</v>
      </c>
      <c r="F312" s="141">
        <f t="shared" si="4"/>
        <v>0.51290322580645165</v>
      </c>
    </row>
    <row r="313" spans="1:6" x14ac:dyDescent="0.25">
      <c r="A313">
        <v>311</v>
      </c>
      <c r="B313" s="143">
        <v>77</v>
      </c>
      <c r="C313" s="143">
        <v>160</v>
      </c>
      <c r="D313" s="143">
        <v>60</v>
      </c>
      <c r="E313" s="143">
        <v>14</v>
      </c>
      <c r="F313" s="141">
        <f t="shared" si="4"/>
        <v>0.51446945337620575</v>
      </c>
    </row>
    <row r="314" spans="1:6" x14ac:dyDescent="0.25">
      <c r="A314">
        <v>312</v>
      </c>
      <c r="B314" s="143">
        <v>78</v>
      </c>
      <c r="C314" s="143">
        <v>160</v>
      </c>
      <c r="D314" s="143">
        <v>60</v>
      </c>
      <c r="E314" s="143">
        <v>14</v>
      </c>
      <c r="F314" s="141">
        <f t="shared" si="4"/>
        <v>0.51282051282051277</v>
      </c>
    </row>
    <row r="315" spans="1:6" x14ac:dyDescent="0.25">
      <c r="A315">
        <v>313</v>
      </c>
      <c r="B315" s="143">
        <v>78</v>
      </c>
      <c r="C315" s="143">
        <v>161</v>
      </c>
      <c r="D315" s="143">
        <v>60</v>
      </c>
      <c r="E315" s="143">
        <v>14</v>
      </c>
      <c r="F315" s="141">
        <f t="shared" si="4"/>
        <v>0.51437699680511184</v>
      </c>
    </row>
    <row r="316" spans="1:6" x14ac:dyDescent="0.25">
      <c r="A316">
        <v>314</v>
      </c>
      <c r="B316" s="143">
        <v>78</v>
      </c>
      <c r="C316" s="143">
        <v>162</v>
      </c>
      <c r="D316" s="143">
        <v>60</v>
      </c>
      <c r="E316" s="143">
        <v>14</v>
      </c>
      <c r="F316" s="141">
        <f t="shared" si="4"/>
        <v>0.51592356687898089</v>
      </c>
    </row>
    <row r="317" spans="1:6" x14ac:dyDescent="0.25">
      <c r="A317">
        <v>315</v>
      </c>
      <c r="B317" s="143">
        <v>78</v>
      </c>
      <c r="C317" s="143">
        <v>163</v>
      </c>
      <c r="D317" s="143">
        <v>60</v>
      </c>
      <c r="E317" s="143">
        <v>14</v>
      </c>
      <c r="F317" s="141">
        <f t="shared" si="4"/>
        <v>0.51746031746031751</v>
      </c>
    </row>
    <row r="318" spans="1:6" x14ac:dyDescent="0.25">
      <c r="A318">
        <v>316</v>
      </c>
      <c r="B318" s="143">
        <v>79</v>
      </c>
      <c r="C318" s="143">
        <v>163</v>
      </c>
      <c r="D318" s="143">
        <v>60</v>
      </c>
      <c r="E318" s="143">
        <v>14</v>
      </c>
      <c r="F318" s="141">
        <f t="shared" si="4"/>
        <v>0.51582278481012656</v>
      </c>
    </row>
    <row r="319" spans="1:6" x14ac:dyDescent="0.25">
      <c r="A319">
        <v>317</v>
      </c>
      <c r="B319" s="143">
        <v>79</v>
      </c>
      <c r="C319" s="143">
        <v>164</v>
      </c>
      <c r="D319" s="143">
        <v>60</v>
      </c>
      <c r="E319" s="143">
        <v>14</v>
      </c>
      <c r="F319" s="141">
        <f t="shared" si="4"/>
        <v>0.51735015772870663</v>
      </c>
    </row>
    <row r="320" spans="1:6" x14ac:dyDescent="0.25">
      <c r="A320">
        <v>318</v>
      </c>
      <c r="B320" s="143">
        <v>79</v>
      </c>
      <c r="C320" s="143">
        <v>165</v>
      </c>
      <c r="D320" s="143">
        <v>60</v>
      </c>
      <c r="E320" s="143">
        <v>14</v>
      </c>
      <c r="F320" s="141">
        <f t="shared" si="4"/>
        <v>0.51886792452830188</v>
      </c>
    </row>
    <row r="321" spans="1:6" x14ac:dyDescent="0.25">
      <c r="A321">
        <v>319</v>
      </c>
      <c r="B321" s="143">
        <v>79</v>
      </c>
      <c r="C321" s="143">
        <v>166</v>
      </c>
      <c r="D321" s="143">
        <v>60</v>
      </c>
      <c r="E321" s="143">
        <v>14</v>
      </c>
      <c r="F321" s="141">
        <f t="shared" si="4"/>
        <v>0.52037617554858939</v>
      </c>
    </row>
    <row r="322" spans="1:6" x14ac:dyDescent="0.25">
      <c r="A322">
        <v>320</v>
      </c>
      <c r="B322" s="143">
        <v>80</v>
      </c>
      <c r="C322" s="143">
        <v>166</v>
      </c>
      <c r="D322" s="143">
        <v>60</v>
      </c>
      <c r="E322" s="143">
        <v>14</v>
      </c>
      <c r="F322" s="141">
        <f t="shared" si="4"/>
        <v>0.51875000000000004</v>
      </c>
    </row>
    <row r="323" spans="1:6" x14ac:dyDescent="0.25">
      <c r="A323">
        <v>321</v>
      </c>
      <c r="B323" s="143">
        <v>80</v>
      </c>
      <c r="C323" s="143">
        <v>167</v>
      </c>
      <c r="D323" s="143">
        <v>60</v>
      </c>
      <c r="E323" s="143">
        <v>14</v>
      </c>
      <c r="F323" s="141">
        <f t="shared" ref="F323:F386" si="5">+C323/A323</f>
        <v>0.52024922118380057</v>
      </c>
    </row>
    <row r="324" spans="1:6" x14ac:dyDescent="0.25">
      <c r="A324">
        <v>322</v>
      </c>
      <c r="B324" s="143">
        <v>80</v>
      </c>
      <c r="C324" s="143">
        <v>168</v>
      </c>
      <c r="D324" s="143">
        <v>60</v>
      </c>
      <c r="E324" s="143">
        <v>14</v>
      </c>
      <c r="F324" s="141">
        <f t="shared" si="5"/>
        <v>0.52173913043478259</v>
      </c>
    </row>
    <row r="325" spans="1:6" x14ac:dyDescent="0.25">
      <c r="A325">
        <v>323</v>
      </c>
      <c r="B325" s="143">
        <v>80</v>
      </c>
      <c r="C325" s="143">
        <v>169</v>
      </c>
      <c r="D325" s="143">
        <v>60</v>
      </c>
      <c r="E325" s="143">
        <v>14</v>
      </c>
      <c r="F325" s="141">
        <f t="shared" si="5"/>
        <v>0.52321981424148611</v>
      </c>
    </row>
    <row r="326" spans="1:6" x14ac:dyDescent="0.25">
      <c r="A326">
        <v>324</v>
      </c>
      <c r="B326" s="143">
        <v>81</v>
      </c>
      <c r="C326" s="143">
        <v>169</v>
      </c>
      <c r="D326" s="143">
        <v>60</v>
      </c>
      <c r="E326" s="143">
        <v>14</v>
      </c>
      <c r="F326" s="141">
        <f t="shared" si="5"/>
        <v>0.52160493827160492</v>
      </c>
    </row>
    <row r="327" spans="1:6" x14ac:dyDescent="0.25">
      <c r="A327">
        <v>325</v>
      </c>
      <c r="B327" s="143">
        <v>81</v>
      </c>
      <c r="C327" s="143">
        <v>170</v>
      </c>
      <c r="D327" s="143">
        <v>60</v>
      </c>
      <c r="E327" s="143">
        <v>14</v>
      </c>
      <c r="F327" s="141">
        <f t="shared" si="5"/>
        <v>0.52307692307692311</v>
      </c>
    </row>
    <row r="328" spans="1:6" x14ac:dyDescent="0.25">
      <c r="A328">
        <v>326</v>
      </c>
      <c r="B328" s="143">
        <v>81</v>
      </c>
      <c r="C328" s="143">
        <v>171</v>
      </c>
      <c r="D328" s="143">
        <v>60</v>
      </c>
      <c r="E328" s="143">
        <v>14</v>
      </c>
      <c r="F328" s="141">
        <f t="shared" si="5"/>
        <v>0.52453987730061347</v>
      </c>
    </row>
    <row r="329" spans="1:6" x14ac:dyDescent="0.25">
      <c r="A329">
        <v>327</v>
      </c>
      <c r="B329" s="143">
        <v>81</v>
      </c>
      <c r="C329" s="143">
        <v>172</v>
      </c>
      <c r="D329" s="143">
        <v>60</v>
      </c>
      <c r="E329" s="143">
        <v>14</v>
      </c>
      <c r="F329" s="141">
        <f t="shared" si="5"/>
        <v>0.52599388379204892</v>
      </c>
    </row>
    <row r="330" spans="1:6" x14ac:dyDescent="0.25">
      <c r="A330">
        <v>328</v>
      </c>
      <c r="B330" s="143">
        <v>82</v>
      </c>
      <c r="C330" s="143">
        <v>172</v>
      </c>
      <c r="D330" s="143">
        <v>60</v>
      </c>
      <c r="E330" s="143">
        <v>14</v>
      </c>
      <c r="F330" s="141">
        <f t="shared" si="5"/>
        <v>0.52439024390243905</v>
      </c>
    </row>
    <row r="331" spans="1:6" x14ac:dyDescent="0.25">
      <c r="A331">
        <v>329</v>
      </c>
      <c r="B331" s="143">
        <v>82</v>
      </c>
      <c r="C331" s="143">
        <v>173</v>
      </c>
      <c r="D331" s="143">
        <v>60</v>
      </c>
      <c r="E331" s="143">
        <v>14</v>
      </c>
      <c r="F331" s="141">
        <f t="shared" si="5"/>
        <v>0.52583586626139822</v>
      </c>
    </row>
    <row r="332" spans="1:6" x14ac:dyDescent="0.25">
      <c r="A332">
        <v>330</v>
      </c>
      <c r="B332" s="143">
        <v>82</v>
      </c>
      <c r="C332" s="143">
        <v>174</v>
      </c>
      <c r="D332" s="143">
        <v>60</v>
      </c>
      <c r="E332" s="143">
        <v>14</v>
      </c>
      <c r="F332" s="141">
        <f t="shared" si="5"/>
        <v>0.52727272727272723</v>
      </c>
    </row>
    <row r="333" spans="1:6" x14ac:dyDescent="0.25">
      <c r="A333">
        <v>331</v>
      </c>
      <c r="B333" s="143">
        <v>82</v>
      </c>
      <c r="C333" s="143">
        <v>175</v>
      </c>
      <c r="D333" s="143">
        <v>60</v>
      </c>
      <c r="E333" s="143">
        <v>14</v>
      </c>
      <c r="F333" s="141">
        <f t="shared" si="5"/>
        <v>0.52870090634441091</v>
      </c>
    </row>
    <row r="334" spans="1:6" x14ac:dyDescent="0.25">
      <c r="A334">
        <v>332</v>
      </c>
      <c r="B334" s="143">
        <v>83</v>
      </c>
      <c r="C334" s="143">
        <v>175</v>
      </c>
      <c r="D334" s="143">
        <v>60</v>
      </c>
      <c r="E334" s="143">
        <v>14</v>
      </c>
      <c r="F334" s="141">
        <f t="shared" si="5"/>
        <v>0.52710843373493976</v>
      </c>
    </row>
    <row r="335" spans="1:6" x14ac:dyDescent="0.25">
      <c r="A335">
        <v>333</v>
      </c>
      <c r="B335" s="143">
        <v>83</v>
      </c>
      <c r="C335" s="143">
        <v>176</v>
      </c>
      <c r="D335" s="143">
        <v>60</v>
      </c>
      <c r="E335" s="143">
        <v>14</v>
      </c>
      <c r="F335" s="141">
        <f t="shared" si="5"/>
        <v>0.5285285285285285</v>
      </c>
    </row>
    <row r="336" spans="1:6" x14ac:dyDescent="0.25">
      <c r="A336">
        <v>334</v>
      </c>
      <c r="B336" s="143">
        <v>83</v>
      </c>
      <c r="C336" s="143">
        <v>177</v>
      </c>
      <c r="D336" s="143">
        <v>60</v>
      </c>
      <c r="E336" s="143">
        <v>14</v>
      </c>
      <c r="F336" s="141">
        <f t="shared" si="5"/>
        <v>0.52994011976047906</v>
      </c>
    </row>
    <row r="337" spans="1:6" x14ac:dyDescent="0.25">
      <c r="A337">
        <v>335</v>
      </c>
      <c r="B337" s="143">
        <v>83</v>
      </c>
      <c r="C337" s="143">
        <v>178</v>
      </c>
      <c r="D337" s="143">
        <v>60</v>
      </c>
      <c r="E337" s="143">
        <v>14</v>
      </c>
      <c r="F337" s="141">
        <f t="shared" si="5"/>
        <v>0.5313432835820896</v>
      </c>
    </row>
    <row r="338" spans="1:6" x14ac:dyDescent="0.25">
      <c r="A338">
        <v>336</v>
      </c>
      <c r="B338" s="143">
        <v>84</v>
      </c>
      <c r="C338" s="143">
        <v>178</v>
      </c>
      <c r="D338" s="143">
        <v>60</v>
      </c>
      <c r="E338" s="143">
        <v>14</v>
      </c>
      <c r="F338" s="141">
        <f t="shared" si="5"/>
        <v>0.52976190476190477</v>
      </c>
    </row>
    <row r="339" spans="1:6" x14ac:dyDescent="0.25">
      <c r="A339">
        <v>337</v>
      </c>
      <c r="B339" s="143">
        <v>84</v>
      </c>
      <c r="C339" s="143">
        <v>179</v>
      </c>
      <c r="D339" s="143">
        <v>60</v>
      </c>
      <c r="E339" s="143">
        <v>14</v>
      </c>
      <c r="F339" s="141">
        <f t="shared" si="5"/>
        <v>0.53115727002967361</v>
      </c>
    </row>
    <row r="340" spans="1:6" x14ac:dyDescent="0.25">
      <c r="A340">
        <v>338</v>
      </c>
      <c r="B340" s="143">
        <v>84</v>
      </c>
      <c r="C340" s="143">
        <v>180</v>
      </c>
      <c r="D340" s="143">
        <v>60</v>
      </c>
      <c r="E340" s="143">
        <v>14</v>
      </c>
      <c r="F340" s="141">
        <f t="shared" si="5"/>
        <v>0.53254437869822491</v>
      </c>
    </row>
    <row r="341" spans="1:6" x14ac:dyDescent="0.25">
      <c r="A341">
        <v>339</v>
      </c>
      <c r="B341" s="143">
        <v>84</v>
      </c>
      <c r="C341" s="143">
        <v>181</v>
      </c>
      <c r="D341" s="143">
        <v>60</v>
      </c>
      <c r="E341" s="143">
        <v>14</v>
      </c>
      <c r="F341" s="141">
        <f t="shared" si="5"/>
        <v>0.53392330383480824</v>
      </c>
    </row>
    <row r="342" spans="1:6" x14ac:dyDescent="0.25">
      <c r="A342">
        <v>340</v>
      </c>
      <c r="B342" s="143">
        <v>85</v>
      </c>
      <c r="C342" s="143">
        <v>181</v>
      </c>
      <c r="D342" s="143">
        <v>60</v>
      </c>
      <c r="E342" s="143">
        <v>14</v>
      </c>
      <c r="F342" s="141">
        <f t="shared" si="5"/>
        <v>0.53235294117647058</v>
      </c>
    </row>
    <row r="343" spans="1:6" x14ac:dyDescent="0.25">
      <c r="A343">
        <v>341</v>
      </c>
      <c r="B343" s="143">
        <v>85</v>
      </c>
      <c r="C343" s="143">
        <v>182</v>
      </c>
      <c r="D343" s="143">
        <v>60</v>
      </c>
      <c r="E343" s="143">
        <v>14</v>
      </c>
      <c r="F343" s="141">
        <f t="shared" si="5"/>
        <v>0.53372434017595305</v>
      </c>
    </row>
    <row r="344" spans="1:6" x14ac:dyDescent="0.25">
      <c r="A344">
        <v>342</v>
      </c>
      <c r="B344" s="143">
        <v>85</v>
      </c>
      <c r="C344" s="143">
        <v>183</v>
      </c>
      <c r="D344" s="143">
        <v>60</v>
      </c>
      <c r="E344" s="143">
        <v>14</v>
      </c>
      <c r="F344" s="141">
        <f t="shared" si="5"/>
        <v>0.53508771929824561</v>
      </c>
    </row>
    <row r="345" spans="1:6" x14ac:dyDescent="0.25">
      <c r="A345">
        <v>343</v>
      </c>
      <c r="B345" s="143">
        <v>85</v>
      </c>
      <c r="C345" s="143">
        <v>184</v>
      </c>
      <c r="D345" s="143">
        <v>60</v>
      </c>
      <c r="E345" s="143">
        <v>14</v>
      </c>
      <c r="F345" s="141">
        <f t="shared" si="5"/>
        <v>0.53644314868804666</v>
      </c>
    </row>
    <row r="346" spans="1:6" x14ac:dyDescent="0.25">
      <c r="A346">
        <v>344</v>
      </c>
      <c r="B346" s="143">
        <v>86</v>
      </c>
      <c r="C346" s="143">
        <v>184</v>
      </c>
      <c r="D346" s="143">
        <v>60</v>
      </c>
      <c r="E346" s="143">
        <v>14</v>
      </c>
      <c r="F346" s="141">
        <f t="shared" si="5"/>
        <v>0.53488372093023251</v>
      </c>
    </row>
    <row r="347" spans="1:6" x14ac:dyDescent="0.25">
      <c r="A347">
        <v>345</v>
      </c>
      <c r="B347" s="143">
        <v>86</v>
      </c>
      <c r="C347" s="143">
        <v>185</v>
      </c>
      <c r="D347" s="143">
        <v>60</v>
      </c>
      <c r="E347" s="143">
        <v>14</v>
      </c>
      <c r="F347" s="141">
        <f t="shared" si="5"/>
        <v>0.53623188405797106</v>
      </c>
    </row>
    <row r="348" spans="1:6" x14ac:dyDescent="0.25">
      <c r="A348">
        <v>346</v>
      </c>
      <c r="B348" s="143">
        <v>86</v>
      </c>
      <c r="C348" s="143">
        <v>186</v>
      </c>
      <c r="D348" s="143">
        <v>60</v>
      </c>
      <c r="E348" s="143">
        <v>14</v>
      </c>
      <c r="F348" s="141">
        <f t="shared" si="5"/>
        <v>0.53757225433526012</v>
      </c>
    </row>
    <row r="349" spans="1:6" x14ac:dyDescent="0.25">
      <c r="A349">
        <v>347</v>
      </c>
      <c r="B349" s="143">
        <v>86</v>
      </c>
      <c r="C349" s="143">
        <v>187</v>
      </c>
      <c r="D349" s="143">
        <v>60</v>
      </c>
      <c r="E349" s="143">
        <v>14</v>
      </c>
      <c r="F349" s="141">
        <f t="shared" si="5"/>
        <v>0.5389048991354467</v>
      </c>
    </row>
    <row r="350" spans="1:6" x14ac:dyDescent="0.25">
      <c r="A350">
        <v>348</v>
      </c>
      <c r="B350" s="143">
        <v>87</v>
      </c>
      <c r="C350" s="143">
        <v>187</v>
      </c>
      <c r="D350" s="143">
        <v>60</v>
      </c>
      <c r="E350" s="143">
        <v>14</v>
      </c>
      <c r="F350" s="141">
        <f t="shared" si="5"/>
        <v>0.53735632183908044</v>
      </c>
    </row>
    <row r="351" spans="1:6" x14ac:dyDescent="0.25">
      <c r="A351">
        <v>349</v>
      </c>
      <c r="B351" s="143">
        <v>87</v>
      </c>
      <c r="C351" s="143">
        <v>188</v>
      </c>
      <c r="D351" s="143">
        <v>60</v>
      </c>
      <c r="E351" s="143">
        <v>14</v>
      </c>
      <c r="F351" s="141">
        <f t="shared" si="5"/>
        <v>0.5386819484240688</v>
      </c>
    </row>
    <row r="352" spans="1:6" x14ac:dyDescent="0.25">
      <c r="A352">
        <v>350</v>
      </c>
      <c r="B352" s="143">
        <v>87</v>
      </c>
      <c r="C352" s="143">
        <v>189</v>
      </c>
      <c r="D352" s="143">
        <v>60</v>
      </c>
      <c r="E352" s="143">
        <v>14</v>
      </c>
      <c r="F352" s="141">
        <f t="shared" si="5"/>
        <v>0.54</v>
      </c>
    </row>
    <row r="353" spans="1:6" x14ac:dyDescent="0.25">
      <c r="A353">
        <v>351</v>
      </c>
      <c r="B353" s="143">
        <v>87</v>
      </c>
      <c r="C353" s="143">
        <v>190</v>
      </c>
      <c r="D353" s="143">
        <v>60</v>
      </c>
      <c r="E353" s="143">
        <v>14</v>
      </c>
      <c r="F353" s="141">
        <f t="shared" si="5"/>
        <v>0.54131054131054135</v>
      </c>
    </row>
    <row r="354" spans="1:6" x14ac:dyDescent="0.25">
      <c r="A354">
        <v>352</v>
      </c>
      <c r="B354" s="143">
        <v>88</v>
      </c>
      <c r="C354" s="143">
        <v>190</v>
      </c>
      <c r="D354" s="143">
        <v>60</v>
      </c>
      <c r="E354" s="143">
        <v>14</v>
      </c>
      <c r="F354" s="141">
        <f t="shared" si="5"/>
        <v>0.53977272727272729</v>
      </c>
    </row>
    <row r="355" spans="1:6" x14ac:dyDescent="0.25">
      <c r="A355">
        <v>353</v>
      </c>
      <c r="B355" s="143">
        <v>88</v>
      </c>
      <c r="C355" s="143">
        <v>191</v>
      </c>
      <c r="D355" s="143">
        <v>60</v>
      </c>
      <c r="E355" s="143">
        <v>14</v>
      </c>
      <c r="F355" s="141">
        <f t="shared" si="5"/>
        <v>0.54107648725212465</v>
      </c>
    </row>
    <row r="356" spans="1:6" x14ac:dyDescent="0.25">
      <c r="A356">
        <v>354</v>
      </c>
      <c r="B356" s="143">
        <v>88</v>
      </c>
      <c r="C356" s="143">
        <v>192</v>
      </c>
      <c r="D356" s="143">
        <v>60</v>
      </c>
      <c r="E356" s="143">
        <v>14</v>
      </c>
      <c r="F356" s="141">
        <f t="shared" si="5"/>
        <v>0.5423728813559322</v>
      </c>
    </row>
    <row r="357" spans="1:6" x14ac:dyDescent="0.25">
      <c r="A357">
        <v>355</v>
      </c>
      <c r="B357" s="143">
        <v>88</v>
      </c>
      <c r="C357" s="143">
        <v>193</v>
      </c>
      <c r="D357" s="143">
        <v>60</v>
      </c>
      <c r="E357" s="143">
        <v>14</v>
      </c>
      <c r="F357" s="141">
        <f t="shared" si="5"/>
        <v>0.54366197183098597</v>
      </c>
    </row>
    <row r="358" spans="1:6" x14ac:dyDescent="0.25">
      <c r="A358">
        <v>356</v>
      </c>
      <c r="B358" s="143">
        <v>89</v>
      </c>
      <c r="C358" s="143">
        <v>193</v>
      </c>
      <c r="D358" s="143">
        <v>60</v>
      </c>
      <c r="E358" s="143">
        <v>14</v>
      </c>
      <c r="F358" s="141">
        <f t="shared" si="5"/>
        <v>0.5421348314606742</v>
      </c>
    </row>
    <row r="359" spans="1:6" x14ac:dyDescent="0.25">
      <c r="A359">
        <v>357</v>
      </c>
      <c r="B359" s="143">
        <v>89</v>
      </c>
      <c r="C359" s="143">
        <v>194</v>
      </c>
      <c r="D359" s="143">
        <v>60</v>
      </c>
      <c r="E359" s="143">
        <v>14</v>
      </c>
      <c r="F359" s="141">
        <f t="shared" si="5"/>
        <v>0.54341736694677867</v>
      </c>
    </row>
    <row r="360" spans="1:6" x14ac:dyDescent="0.25">
      <c r="A360">
        <v>358</v>
      </c>
      <c r="B360" s="143">
        <v>89</v>
      </c>
      <c r="C360" s="143">
        <v>195</v>
      </c>
      <c r="D360" s="143">
        <v>60</v>
      </c>
      <c r="E360" s="143">
        <v>14</v>
      </c>
      <c r="F360" s="141">
        <f t="shared" si="5"/>
        <v>0.54469273743016755</v>
      </c>
    </row>
    <row r="361" spans="1:6" x14ac:dyDescent="0.25">
      <c r="A361">
        <v>359</v>
      </c>
      <c r="B361" s="143">
        <v>89</v>
      </c>
      <c r="C361" s="143">
        <v>196</v>
      </c>
      <c r="D361" s="143">
        <v>60</v>
      </c>
      <c r="E361" s="143">
        <v>14</v>
      </c>
      <c r="F361" s="141">
        <f t="shared" si="5"/>
        <v>0.54596100278551529</v>
      </c>
    </row>
    <row r="362" spans="1:6" x14ac:dyDescent="0.25">
      <c r="A362">
        <v>360</v>
      </c>
      <c r="B362" s="143">
        <v>90</v>
      </c>
      <c r="C362" s="143">
        <v>196</v>
      </c>
      <c r="D362" s="143">
        <v>60</v>
      </c>
      <c r="E362" s="143">
        <v>14</v>
      </c>
      <c r="F362" s="141">
        <f t="shared" si="5"/>
        <v>0.5444444444444444</v>
      </c>
    </row>
    <row r="363" spans="1:6" x14ac:dyDescent="0.25">
      <c r="A363">
        <v>361</v>
      </c>
      <c r="B363" s="143">
        <v>90</v>
      </c>
      <c r="C363" s="143">
        <v>197</v>
      </c>
      <c r="D363" s="143">
        <v>60</v>
      </c>
      <c r="E363" s="143">
        <v>14</v>
      </c>
      <c r="F363" s="141">
        <f t="shared" si="5"/>
        <v>0.54570637119113574</v>
      </c>
    </row>
    <row r="364" spans="1:6" x14ac:dyDescent="0.25">
      <c r="A364">
        <v>362</v>
      </c>
      <c r="B364" s="143">
        <v>90</v>
      </c>
      <c r="C364" s="143">
        <v>198</v>
      </c>
      <c r="D364" s="143">
        <v>60</v>
      </c>
      <c r="E364" s="143">
        <v>14</v>
      </c>
      <c r="F364" s="141">
        <f t="shared" si="5"/>
        <v>0.54696132596685088</v>
      </c>
    </row>
    <row r="365" spans="1:6" x14ac:dyDescent="0.25">
      <c r="A365">
        <v>363</v>
      </c>
      <c r="B365" s="143">
        <v>90</v>
      </c>
      <c r="C365" s="143">
        <v>199</v>
      </c>
      <c r="D365" s="143">
        <v>60</v>
      </c>
      <c r="E365" s="143">
        <v>14</v>
      </c>
      <c r="F365" s="141">
        <f t="shared" si="5"/>
        <v>0.54820936639118456</v>
      </c>
    </row>
    <row r="366" spans="1:6" x14ac:dyDescent="0.25">
      <c r="A366">
        <v>364</v>
      </c>
      <c r="B366" s="143">
        <v>91</v>
      </c>
      <c r="C366" s="143">
        <v>199</v>
      </c>
      <c r="D366" s="143">
        <v>60</v>
      </c>
      <c r="E366" s="143">
        <v>14</v>
      </c>
      <c r="F366" s="141">
        <f t="shared" si="5"/>
        <v>0.54670329670329665</v>
      </c>
    </row>
    <row r="367" spans="1:6" x14ac:dyDescent="0.25">
      <c r="A367">
        <v>365</v>
      </c>
      <c r="B367" s="143">
        <v>91</v>
      </c>
      <c r="C367" s="143">
        <v>200</v>
      </c>
      <c r="D367" s="143">
        <v>60</v>
      </c>
      <c r="E367" s="143">
        <v>14</v>
      </c>
      <c r="F367" s="141">
        <f t="shared" si="5"/>
        <v>0.54794520547945202</v>
      </c>
    </row>
    <row r="368" spans="1:6" x14ac:dyDescent="0.25">
      <c r="A368">
        <v>366</v>
      </c>
      <c r="B368" s="143">
        <v>91</v>
      </c>
      <c r="C368" s="143">
        <v>201</v>
      </c>
      <c r="D368" s="143">
        <v>60</v>
      </c>
      <c r="E368" s="143">
        <v>14</v>
      </c>
      <c r="F368" s="141">
        <f t="shared" si="5"/>
        <v>0.54918032786885251</v>
      </c>
    </row>
    <row r="369" spans="1:6" x14ac:dyDescent="0.25">
      <c r="A369">
        <v>367</v>
      </c>
      <c r="B369" s="143">
        <v>91</v>
      </c>
      <c r="C369" s="143">
        <v>202</v>
      </c>
      <c r="D369" s="143">
        <v>60</v>
      </c>
      <c r="E369" s="143">
        <v>14</v>
      </c>
      <c r="F369" s="141">
        <f t="shared" si="5"/>
        <v>0.55040871934604907</v>
      </c>
    </row>
    <row r="370" spans="1:6" x14ac:dyDescent="0.25">
      <c r="A370">
        <v>368</v>
      </c>
      <c r="B370" s="143">
        <v>92</v>
      </c>
      <c r="C370" s="143">
        <v>202</v>
      </c>
      <c r="D370" s="143">
        <v>60</v>
      </c>
      <c r="E370" s="143">
        <v>14</v>
      </c>
      <c r="F370" s="141">
        <f t="shared" si="5"/>
        <v>0.54891304347826086</v>
      </c>
    </row>
    <row r="371" spans="1:6" x14ac:dyDescent="0.25">
      <c r="A371">
        <v>369</v>
      </c>
      <c r="B371" s="143">
        <v>92</v>
      </c>
      <c r="C371" s="143">
        <v>203</v>
      </c>
      <c r="D371" s="143">
        <v>60</v>
      </c>
      <c r="E371" s="143">
        <v>14</v>
      </c>
      <c r="F371" s="141">
        <f t="shared" si="5"/>
        <v>0.55013550135501355</v>
      </c>
    </row>
    <row r="372" spans="1:6" x14ac:dyDescent="0.25">
      <c r="A372">
        <v>370</v>
      </c>
      <c r="B372" s="143">
        <v>92</v>
      </c>
      <c r="C372" s="143">
        <v>204</v>
      </c>
      <c r="D372" s="143">
        <v>60</v>
      </c>
      <c r="E372" s="143">
        <v>14</v>
      </c>
      <c r="F372" s="141">
        <f t="shared" si="5"/>
        <v>0.55135135135135138</v>
      </c>
    </row>
    <row r="373" spans="1:6" x14ac:dyDescent="0.25">
      <c r="A373">
        <v>371</v>
      </c>
      <c r="B373" s="143">
        <v>92</v>
      </c>
      <c r="C373" s="143">
        <v>205</v>
      </c>
      <c r="D373" s="143">
        <v>60</v>
      </c>
      <c r="E373" s="143">
        <v>14</v>
      </c>
      <c r="F373" s="141">
        <f t="shared" si="5"/>
        <v>0.55256064690026951</v>
      </c>
    </row>
    <row r="374" spans="1:6" x14ac:dyDescent="0.25">
      <c r="A374">
        <v>372</v>
      </c>
      <c r="B374" s="143">
        <v>93</v>
      </c>
      <c r="C374" s="143">
        <v>205</v>
      </c>
      <c r="D374" s="143">
        <v>60</v>
      </c>
      <c r="E374" s="143">
        <v>14</v>
      </c>
      <c r="F374" s="141">
        <f t="shared" si="5"/>
        <v>0.55107526881720426</v>
      </c>
    </row>
    <row r="375" spans="1:6" x14ac:dyDescent="0.25">
      <c r="A375">
        <v>373</v>
      </c>
      <c r="B375" s="143">
        <v>93</v>
      </c>
      <c r="C375" s="143">
        <v>206</v>
      </c>
      <c r="D375" s="143">
        <v>60</v>
      </c>
      <c r="E375" s="143">
        <v>14</v>
      </c>
      <c r="F375" s="141">
        <f t="shared" si="5"/>
        <v>0.55227882037533516</v>
      </c>
    </row>
    <row r="376" spans="1:6" x14ac:dyDescent="0.25">
      <c r="A376">
        <v>374</v>
      </c>
      <c r="B376" s="143">
        <v>93</v>
      </c>
      <c r="C376" s="143">
        <v>207</v>
      </c>
      <c r="D376" s="143">
        <v>60</v>
      </c>
      <c r="E376" s="143">
        <v>14</v>
      </c>
      <c r="F376" s="141">
        <f t="shared" si="5"/>
        <v>0.553475935828877</v>
      </c>
    </row>
    <row r="377" spans="1:6" x14ac:dyDescent="0.25">
      <c r="A377">
        <v>375</v>
      </c>
      <c r="B377" s="143">
        <v>93</v>
      </c>
      <c r="C377" s="143">
        <v>208</v>
      </c>
      <c r="D377" s="143">
        <v>60</v>
      </c>
      <c r="E377" s="143">
        <v>14</v>
      </c>
      <c r="F377" s="141">
        <f t="shared" si="5"/>
        <v>0.55466666666666664</v>
      </c>
    </row>
    <row r="378" spans="1:6" x14ac:dyDescent="0.25">
      <c r="A378">
        <v>376</v>
      </c>
      <c r="B378" s="143">
        <v>94</v>
      </c>
      <c r="C378" s="143">
        <v>208</v>
      </c>
      <c r="D378" s="143">
        <v>60</v>
      </c>
      <c r="E378" s="143">
        <v>14</v>
      </c>
      <c r="F378" s="141">
        <f t="shared" si="5"/>
        <v>0.55319148936170215</v>
      </c>
    </row>
    <row r="379" spans="1:6" x14ac:dyDescent="0.25">
      <c r="A379">
        <v>377</v>
      </c>
      <c r="B379" s="143">
        <v>94</v>
      </c>
      <c r="C379" s="143">
        <v>209</v>
      </c>
      <c r="D379" s="143">
        <v>60</v>
      </c>
      <c r="E379" s="143">
        <v>14</v>
      </c>
      <c r="F379" s="141">
        <f t="shared" si="5"/>
        <v>0.55437665782493373</v>
      </c>
    </row>
    <row r="380" spans="1:6" x14ac:dyDescent="0.25">
      <c r="A380">
        <v>378</v>
      </c>
      <c r="B380" s="143">
        <v>94</v>
      </c>
      <c r="C380" s="143">
        <v>210</v>
      </c>
      <c r="D380" s="143">
        <v>60</v>
      </c>
      <c r="E380" s="143">
        <v>14</v>
      </c>
      <c r="F380" s="141">
        <f t="shared" si="5"/>
        <v>0.55555555555555558</v>
      </c>
    </row>
    <row r="381" spans="1:6" x14ac:dyDescent="0.25">
      <c r="A381">
        <v>379</v>
      </c>
      <c r="B381" s="143">
        <v>94</v>
      </c>
      <c r="C381" s="143">
        <v>211</v>
      </c>
      <c r="D381" s="143">
        <v>60</v>
      </c>
      <c r="E381" s="143">
        <v>14</v>
      </c>
      <c r="F381" s="141">
        <f t="shared" si="5"/>
        <v>0.55672823218997358</v>
      </c>
    </row>
    <row r="382" spans="1:6" x14ac:dyDescent="0.25">
      <c r="A382">
        <v>380</v>
      </c>
      <c r="B382" s="143">
        <v>95</v>
      </c>
      <c r="C382" s="143">
        <v>211</v>
      </c>
      <c r="D382" s="143">
        <v>60</v>
      </c>
      <c r="E382" s="143">
        <v>14</v>
      </c>
      <c r="F382" s="141">
        <f t="shared" si="5"/>
        <v>0.55526315789473679</v>
      </c>
    </row>
    <row r="383" spans="1:6" x14ac:dyDescent="0.25">
      <c r="A383">
        <v>381</v>
      </c>
      <c r="B383" s="143">
        <v>95</v>
      </c>
      <c r="C383" s="143">
        <v>212</v>
      </c>
      <c r="D383" s="143">
        <v>60</v>
      </c>
      <c r="E383" s="143">
        <v>14</v>
      </c>
      <c r="F383" s="141">
        <f t="shared" si="5"/>
        <v>0.55643044619422577</v>
      </c>
    </row>
    <row r="384" spans="1:6" x14ac:dyDescent="0.25">
      <c r="A384">
        <v>382</v>
      </c>
      <c r="B384" s="143">
        <v>95</v>
      </c>
      <c r="C384" s="143">
        <v>213</v>
      </c>
      <c r="D384" s="143">
        <v>60</v>
      </c>
      <c r="E384" s="143">
        <v>14</v>
      </c>
      <c r="F384" s="141">
        <f t="shared" si="5"/>
        <v>0.55759162303664922</v>
      </c>
    </row>
    <row r="385" spans="1:6" x14ac:dyDescent="0.25">
      <c r="A385">
        <v>383</v>
      </c>
      <c r="B385" s="143">
        <v>95</v>
      </c>
      <c r="C385" s="143">
        <v>214</v>
      </c>
      <c r="D385" s="143">
        <v>60</v>
      </c>
      <c r="E385" s="143">
        <v>14</v>
      </c>
      <c r="F385" s="141">
        <f t="shared" si="5"/>
        <v>0.55874673629242821</v>
      </c>
    </row>
    <row r="386" spans="1:6" x14ac:dyDescent="0.25">
      <c r="A386">
        <v>384</v>
      </c>
      <c r="B386" s="143">
        <v>96</v>
      </c>
      <c r="C386" s="143">
        <v>214</v>
      </c>
      <c r="D386" s="143">
        <v>60</v>
      </c>
      <c r="E386" s="143">
        <v>14</v>
      </c>
      <c r="F386" s="141">
        <f t="shared" si="5"/>
        <v>0.55729166666666663</v>
      </c>
    </row>
    <row r="387" spans="1:6" x14ac:dyDescent="0.25">
      <c r="A387">
        <v>385</v>
      </c>
      <c r="B387" s="143">
        <v>96</v>
      </c>
      <c r="C387" s="143">
        <v>215</v>
      </c>
      <c r="D387" s="143">
        <v>60</v>
      </c>
      <c r="E387" s="143">
        <v>14</v>
      </c>
      <c r="F387" s="141">
        <f t="shared" ref="F387:F450" si="6">+C387/A387</f>
        <v>0.55844155844155841</v>
      </c>
    </row>
    <row r="388" spans="1:6" x14ac:dyDescent="0.25">
      <c r="A388">
        <v>386</v>
      </c>
      <c r="B388" s="143">
        <v>96</v>
      </c>
      <c r="C388" s="143">
        <v>216</v>
      </c>
      <c r="D388" s="143">
        <v>60</v>
      </c>
      <c r="E388" s="143">
        <v>14</v>
      </c>
      <c r="F388" s="141">
        <f t="shared" si="6"/>
        <v>0.55958549222797926</v>
      </c>
    </row>
    <row r="389" spans="1:6" x14ac:dyDescent="0.25">
      <c r="A389">
        <v>387</v>
      </c>
      <c r="B389" s="143">
        <v>96</v>
      </c>
      <c r="C389" s="143">
        <v>217</v>
      </c>
      <c r="D389" s="143">
        <v>60</v>
      </c>
      <c r="E389" s="143">
        <v>14</v>
      </c>
      <c r="F389" s="141">
        <f t="shared" si="6"/>
        <v>0.56072351421188626</v>
      </c>
    </row>
    <row r="390" spans="1:6" x14ac:dyDescent="0.25">
      <c r="A390">
        <v>388</v>
      </c>
      <c r="B390" s="143">
        <v>97</v>
      </c>
      <c r="C390" s="143">
        <v>217</v>
      </c>
      <c r="D390" s="143">
        <v>60</v>
      </c>
      <c r="E390" s="143">
        <v>14</v>
      </c>
      <c r="F390" s="141">
        <f t="shared" si="6"/>
        <v>0.55927835051546393</v>
      </c>
    </row>
    <row r="391" spans="1:6" x14ac:dyDescent="0.25">
      <c r="A391">
        <v>389</v>
      </c>
      <c r="B391" s="143">
        <v>97</v>
      </c>
      <c r="C391" s="143">
        <v>218</v>
      </c>
      <c r="D391" s="143">
        <v>60</v>
      </c>
      <c r="E391" s="143">
        <v>14</v>
      </c>
      <c r="F391" s="141">
        <f t="shared" si="6"/>
        <v>0.56041131105398456</v>
      </c>
    </row>
    <row r="392" spans="1:6" x14ac:dyDescent="0.25">
      <c r="A392">
        <v>390</v>
      </c>
      <c r="B392" s="143">
        <v>97</v>
      </c>
      <c r="C392" s="143">
        <v>219</v>
      </c>
      <c r="D392" s="143">
        <v>60</v>
      </c>
      <c r="E392" s="143">
        <v>14</v>
      </c>
      <c r="F392" s="141">
        <f t="shared" si="6"/>
        <v>0.56153846153846154</v>
      </c>
    </row>
    <row r="393" spans="1:6" x14ac:dyDescent="0.25">
      <c r="A393">
        <v>391</v>
      </c>
      <c r="B393" s="143">
        <v>97</v>
      </c>
      <c r="C393" s="143">
        <v>220</v>
      </c>
      <c r="D393" s="143">
        <v>60</v>
      </c>
      <c r="E393" s="143">
        <v>14</v>
      </c>
      <c r="F393" s="141">
        <f t="shared" si="6"/>
        <v>0.5626598465473146</v>
      </c>
    </row>
    <row r="394" spans="1:6" x14ac:dyDescent="0.25">
      <c r="A394">
        <v>392</v>
      </c>
      <c r="B394" s="143">
        <v>98</v>
      </c>
      <c r="C394" s="143">
        <v>220</v>
      </c>
      <c r="D394" s="143">
        <v>60</v>
      </c>
      <c r="E394" s="143">
        <v>14</v>
      </c>
      <c r="F394" s="141">
        <f t="shared" si="6"/>
        <v>0.56122448979591832</v>
      </c>
    </row>
    <row r="395" spans="1:6" x14ac:dyDescent="0.25">
      <c r="A395">
        <v>393</v>
      </c>
      <c r="B395" s="143">
        <v>98</v>
      </c>
      <c r="C395" s="143">
        <v>221</v>
      </c>
      <c r="D395" s="143">
        <v>60</v>
      </c>
      <c r="E395" s="143">
        <v>14</v>
      </c>
      <c r="F395" s="141">
        <f t="shared" si="6"/>
        <v>0.56234096692111957</v>
      </c>
    </row>
    <row r="396" spans="1:6" x14ac:dyDescent="0.25">
      <c r="A396">
        <v>394</v>
      </c>
      <c r="B396" s="143">
        <v>98</v>
      </c>
      <c r="C396" s="143">
        <v>222</v>
      </c>
      <c r="D396" s="143">
        <v>60</v>
      </c>
      <c r="E396" s="143">
        <v>14</v>
      </c>
      <c r="F396" s="141">
        <f t="shared" si="6"/>
        <v>0.56345177664974622</v>
      </c>
    </row>
    <row r="397" spans="1:6" x14ac:dyDescent="0.25">
      <c r="A397">
        <v>395</v>
      </c>
      <c r="B397" s="143">
        <v>98</v>
      </c>
      <c r="C397" s="143">
        <v>223</v>
      </c>
      <c r="D397" s="143">
        <v>60</v>
      </c>
      <c r="E397" s="143">
        <v>14</v>
      </c>
      <c r="F397" s="141">
        <f t="shared" si="6"/>
        <v>0.56455696202531647</v>
      </c>
    </row>
    <row r="398" spans="1:6" x14ac:dyDescent="0.25">
      <c r="A398">
        <v>396</v>
      </c>
      <c r="B398" s="143">
        <v>99</v>
      </c>
      <c r="C398" s="143">
        <v>223</v>
      </c>
      <c r="D398" s="143">
        <v>60</v>
      </c>
      <c r="E398" s="143">
        <v>14</v>
      </c>
      <c r="F398" s="141">
        <f t="shared" si="6"/>
        <v>0.56313131313131315</v>
      </c>
    </row>
    <row r="399" spans="1:6" x14ac:dyDescent="0.25">
      <c r="A399">
        <v>397</v>
      </c>
      <c r="B399" s="143">
        <v>99</v>
      </c>
      <c r="C399" s="143">
        <v>224</v>
      </c>
      <c r="D399" s="143">
        <v>60</v>
      </c>
      <c r="E399" s="143">
        <v>14</v>
      </c>
      <c r="F399" s="141">
        <f t="shared" si="6"/>
        <v>0.5642317380352645</v>
      </c>
    </row>
    <row r="400" spans="1:6" x14ac:dyDescent="0.25">
      <c r="A400">
        <v>398</v>
      </c>
      <c r="B400" s="143">
        <v>99</v>
      </c>
      <c r="C400" s="143">
        <v>225</v>
      </c>
      <c r="D400" s="143">
        <v>60</v>
      </c>
      <c r="E400" s="143">
        <v>14</v>
      </c>
      <c r="F400" s="141">
        <f t="shared" si="6"/>
        <v>0.5653266331658291</v>
      </c>
    </row>
    <row r="401" spans="1:6" x14ac:dyDescent="0.25">
      <c r="A401">
        <v>399</v>
      </c>
      <c r="B401" s="143">
        <v>99</v>
      </c>
      <c r="C401" s="143">
        <v>226</v>
      </c>
      <c r="D401" s="143">
        <v>60</v>
      </c>
      <c r="E401" s="143">
        <v>14</v>
      </c>
      <c r="F401" s="141">
        <f t="shared" si="6"/>
        <v>0.5664160401002506</v>
      </c>
    </row>
    <row r="402" spans="1:6" x14ac:dyDescent="0.25">
      <c r="A402">
        <v>400</v>
      </c>
      <c r="B402" s="143">
        <v>100</v>
      </c>
      <c r="C402" s="143">
        <v>226</v>
      </c>
      <c r="D402" s="143">
        <v>60</v>
      </c>
      <c r="E402" s="143">
        <v>14</v>
      </c>
      <c r="F402" s="141">
        <f t="shared" si="6"/>
        <v>0.56499999999999995</v>
      </c>
    </row>
    <row r="403" spans="1:6" x14ac:dyDescent="0.25">
      <c r="A403">
        <v>401</v>
      </c>
      <c r="B403" s="143">
        <v>100</v>
      </c>
      <c r="C403" s="143">
        <v>227</v>
      </c>
      <c r="D403" s="143">
        <v>60</v>
      </c>
      <c r="E403" s="143">
        <v>14</v>
      </c>
      <c r="F403" s="141">
        <f t="shared" si="6"/>
        <v>0.56608478802992523</v>
      </c>
    </row>
    <row r="404" spans="1:6" x14ac:dyDescent="0.25">
      <c r="A404">
        <v>402</v>
      </c>
      <c r="B404" s="143">
        <v>100</v>
      </c>
      <c r="C404" s="143">
        <v>228</v>
      </c>
      <c r="D404" s="143">
        <v>60</v>
      </c>
      <c r="E404" s="143">
        <v>14</v>
      </c>
      <c r="F404" s="141">
        <f t="shared" si="6"/>
        <v>0.56716417910447758</v>
      </c>
    </row>
    <row r="405" spans="1:6" x14ac:dyDescent="0.25">
      <c r="A405">
        <v>403</v>
      </c>
      <c r="B405" s="143">
        <v>100</v>
      </c>
      <c r="C405" s="143">
        <v>229</v>
      </c>
      <c r="D405" s="143">
        <v>60</v>
      </c>
      <c r="E405" s="143">
        <v>14</v>
      </c>
      <c r="F405" s="141">
        <f t="shared" si="6"/>
        <v>0.56823821339950376</v>
      </c>
    </row>
    <row r="406" spans="1:6" x14ac:dyDescent="0.25">
      <c r="A406">
        <v>404</v>
      </c>
      <c r="B406" s="143">
        <v>101</v>
      </c>
      <c r="C406" s="143">
        <v>229</v>
      </c>
      <c r="D406" s="143">
        <v>60</v>
      </c>
      <c r="E406" s="143">
        <v>14</v>
      </c>
      <c r="F406" s="141">
        <f t="shared" si="6"/>
        <v>0.56683168316831678</v>
      </c>
    </row>
    <row r="407" spans="1:6" x14ac:dyDescent="0.25">
      <c r="A407">
        <v>405</v>
      </c>
      <c r="B407" s="143">
        <v>101</v>
      </c>
      <c r="C407" s="143">
        <v>230</v>
      </c>
      <c r="D407" s="143">
        <v>60</v>
      </c>
      <c r="E407" s="143">
        <v>14</v>
      </c>
      <c r="F407" s="141">
        <f t="shared" si="6"/>
        <v>0.5679012345679012</v>
      </c>
    </row>
    <row r="408" spans="1:6" x14ac:dyDescent="0.25">
      <c r="A408">
        <v>406</v>
      </c>
      <c r="B408" s="143">
        <v>101</v>
      </c>
      <c r="C408" s="143">
        <v>231</v>
      </c>
      <c r="D408" s="143">
        <v>60</v>
      </c>
      <c r="E408" s="143">
        <v>14</v>
      </c>
      <c r="F408" s="141">
        <f t="shared" si="6"/>
        <v>0.56896551724137934</v>
      </c>
    </row>
    <row r="409" spans="1:6" x14ac:dyDescent="0.25">
      <c r="A409">
        <v>407</v>
      </c>
      <c r="B409" s="143">
        <v>101</v>
      </c>
      <c r="C409" s="143">
        <v>232</v>
      </c>
      <c r="D409" s="143">
        <v>60</v>
      </c>
      <c r="E409" s="143">
        <v>14</v>
      </c>
      <c r="F409" s="141">
        <f t="shared" si="6"/>
        <v>0.57002457002457008</v>
      </c>
    </row>
    <row r="410" spans="1:6" x14ac:dyDescent="0.25">
      <c r="A410">
        <v>408</v>
      </c>
      <c r="B410" s="143">
        <v>102</v>
      </c>
      <c r="C410" s="143">
        <v>232</v>
      </c>
      <c r="D410" s="143">
        <v>60</v>
      </c>
      <c r="E410" s="143">
        <v>14</v>
      </c>
      <c r="F410" s="141">
        <f t="shared" si="6"/>
        <v>0.56862745098039214</v>
      </c>
    </row>
    <row r="411" spans="1:6" x14ac:dyDescent="0.25">
      <c r="A411">
        <v>409</v>
      </c>
      <c r="B411" s="143">
        <v>102</v>
      </c>
      <c r="C411" s="143">
        <v>233</v>
      </c>
      <c r="D411" s="143">
        <v>60</v>
      </c>
      <c r="E411" s="143">
        <v>14</v>
      </c>
      <c r="F411" s="141">
        <f t="shared" si="6"/>
        <v>0.56968215158924207</v>
      </c>
    </row>
    <row r="412" spans="1:6" x14ac:dyDescent="0.25">
      <c r="A412">
        <v>410</v>
      </c>
      <c r="B412" s="143">
        <v>102</v>
      </c>
      <c r="C412" s="143">
        <v>234</v>
      </c>
      <c r="D412" s="143">
        <v>60</v>
      </c>
      <c r="E412" s="143">
        <v>14</v>
      </c>
      <c r="F412" s="141">
        <f t="shared" si="6"/>
        <v>0.57073170731707312</v>
      </c>
    </row>
    <row r="413" spans="1:6" x14ac:dyDescent="0.25">
      <c r="A413">
        <v>411</v>
      </c>
      <c r="B413" s="143">
        <v>102</v>
      </c>
      <c r="C413" s="143">
        <v>235</v>
      </c>
      <c r="D413" s="143">
        <v>60</v>
      </c>
      <c r="E413" s="143">
        <v>14</v>
      </c>
      <c r="F413" s="141">
        <f t="shared" si="6"/>
        <v>0.57177615571776153</v>
      </c>
    </row>
    <row r="414" spans="1:6" x14ac:dyDescent="0.25">
      <c r="A414">
        <v>412</v>
      </c>
      <c r="B414" s="143">
        <v>103</v>
      </c>
      <c r="C414" s="143">
        <v>235</v>
      </c>
      <c r="D414" s="143">
        <v>60</v>
      </c>
      <c r="E414" s="143">
        <v>14</v>
      </c>
      <c r="F414" s="141">
        <f t="shared" si="6"/>
        <v>0.57038834951456308</v>
      </c>
    </row>
    <row r="415" spans="1:6" x14ac:dyDescent="0.25">
      <c r="A415">
        <v>413</v>
      </c>
      <c r="B415" s="143">
        <v>103</v>
      </c>
      <c r="C415" s="143">
        <v>236</v>
      </c>
      <c r="D415" s="143">
        <v>60</v>
      </c>
      <c r="E415" s="143">
        <v>14</v>
      </c>
      <c r="F415" s="141">
        <f t="shared" si="6"/>
        <v>0.5714285714285714</v>
      </c>
    </row>
    <row r="416" spans="1:6" x14ac:dyDescent="0.25">
      <c r="A416">
        <v>414</v>
      </c>
      <c r="B416" s="143">
        <v>103</v>
      </c>
      <c r="C416" s="143">
        <v>237</v>
      </c>
      <c r="D416" s="143">
        <v>60</v>
      </c>
      <c r="E416" s="143">
        <v>14</v>
      </c>
      <c r="F416" s="141">
        <f t="shared" si="6"/>
        <v>0.57246376811594202</v>
      </c>
    </row>
    <row r="417" spans="1:6" x14ac:dyDescent="0.25">
      <c r="A417">
        <v>415</v>
      </c>
      <c r="B417" s="143">
        <v>103</v>
      </c>
      <c r="C417" s="143">
        <v>238</v>
      </c>
      <c r="D417" s="143">
        <v>60</v>
      </c>
      <c r="E417" s="143">
        <v>14</v>
      </c>
      <c r="F417" s="141">
        <f t="shared" si="6"/>
        <v>0.57349397590361451</v>
      </c>
    </row>
    <row r="418" spans="1:6" x14ac:dyDescent="0.25">
      <c r="A418">
        <v>416</v>
      </c>
      <c r="B418" s="143">
        <v>104</v>
      </c>
      <c r="C418" s="143">
        <v>238</v>
      </c>
      <c r="D418" s="143">
        <v>60</v>
      </c>
      <c r="E418" s="143">
        <v>14</v>
      </c>
      <c r="F418" s="141">
        <f t="shared" si="6"/>
        <v>0.57211538461538458</v>
      </c>
    </row>
    <row r="419" spans="1:6" x14ac:dyDescent="0.25">
      <c r="A419">
        <v>417</v>
      </c>
      <c r="B419" s="143">
        <v>104</v>
      </c>
      <c r="C419" s="143">
        <v>239</v>
      </c>
      <c r="D419" s="143">
        <v>60</v>
      </c>
      <c r="E419" s="143">
        <v>14</v>
      </c>
      <c r="F419" s="141">
        <f t="shared" si="6"/>
        <v>0.57314148681055155</v>
      </c>
    </row>
    <row r="420" spans="1:6" x14ac:dyDescent="0.25">
      <c r="A420">
        <v>418</v>
      </c>
      <c r="B420" s="143">
        <v>104</v>
      </c>
      <c r="C420" s="143">
        <v>240</v>
      </c>
      <c r="D420" s="143">
        <v>60</v>
      </c>
      <c r="E420" s="143">
        <v>14</v>
      </c>
      <c r="F420" s="141">
        <f t="shared" si="6"/>
        <v>0.57416267942583732</v>
      </c>
    </row>
    <row r="421" spans="1:6" x14ac:dyDescent="0.25">
      <c r="A421">
        <v>419</v>
      </c>
      <c r="B421" s="143">
        <v>104</v>
      </c>
      <c r="C421" s="143">
        <v>241</v>
      </c>
      <c r="D421" s="143">
        <v>60</v>
      </c>
      <c r="E421" s="143">
        <v>14</v>
      </c>
      <c r="F421" s="141">
        <f t="shared" si="6"/>
        <v>0.57517899761336511</v>
      </c>
    </row>
    <row r="422" spans="1:6" x14ac:dyDescent="0.25">
      <c r="A422">
        <v>420</v>
      </c>
      <c r="B422" s="143">
        <v>105</v>
      </c>
      <c r="C422" s="143">
        <v>241</v>
      </c>
      <c r="D422" s="143">
        <v>60</v>
      </c>
      <c r="E422" s="143">
        <v>14</v>
      </c>
      <c r="F422" s="141">
        <f t="shared" si="6"/>
        <v>0.57380952380952377</v>
      </c>
    </row>
    <row r="423" spans="1:6" x14ac:dyDescent="0.25">
      <c r="A423">
        <v>421</v>
      </c>
      <c r="B423" s="143">
        <v>105</v>
      </c>
      <c r="C423" s="143">
        <v>242</v>
      </c>
      <c r="D423" s="143">
        <v>60</v>
      </c>
      <c r="E423" s="143">
        <v>14</v>
      </c>
      <c r="F423" s="141">
        <f t="shared" si="6"/>
        <v>0.57482185273159148</v>
      </c>
    </row>
    <row r="424" spans="1:6" x14ac:dyDescent="0.25">
      <c r="A424">
        <v>422</v>
      </c>
      <c r="B424" s="143">
        <v>105</v>
      </c>
      <c r="C424" s="143">
        <v>243</v>
      </c>
      <c r="D424" s="143">
        <v>60</v>
      </c>
      <c r="E424" s="143">
        <v>14</v>
      </c>
      <c r="F424" s="141">
        <f t="shared" si="6"/>
        <v>0.57582938388625593</v>
      </c>
    </row>
    <row r="425" spans="1:6" x14ac:dyDescent="0.25">
      <c r="A425">
        <v>423</v>
      </c>
      <c r="B425" s="143">
        <v>105</v>
      </c>
      <c r="C425" s="143">
        <v>244</v>
      </c>
      <c r="D425" s="143">
        <v>60</v>
      </c>
      <c r="E425" s="143">
        <v>14</v>
      </c>
      <c r="F425" s="141">
        <f t="shared" si="6"/>
        <v>0.57683215130023646</v>
      </c>
    </row>
    <row r="426" spans="1:6" x14ac:dyDescent="0.25">
      <c r="A426">
        <v>424</v>
      </c>
      <c r="B426" s="143">
        <v>106</v>
      </c>
      <c r="C426" s="143">
        <v>244</v>
      </c>
      <c r="D426" s="143">
        <v>60</v>
      </c>
      <c r="E426" s="143">
        <v>14</v>
      </c>
      <c r="F426" s="141">
        <f t="shared" si="6"/>
        <v>0.57547169811320753</v>
      </c>
    </row>
    <row r="427" spans="1:6" x14ac:dyDescent="0.25">
      <c r="A427">
        <v>425</v>
      </c>
      <c r="B427" s="143">
        <v>106</v>
      </c>
      <c r="C427" s="143">
        <v>245</v>
      </c>
      <c r="D427" s="143">
        <v>60</v>
      </c>
      <c r="E427" s="143">
        <v>14</v>
      </c>
      <c r="F427" s="141">
        <f t="shared" si="6"/>
        <v>0.57647058823529407</v>
      </c>
    </row>
    <row r="428" spans="1:6" x14ac:dyDescent="0.25">
      <c r="A428">
        <v>426</v>
      </c>
      <c r="B428" s="143">
        <v>106</v>
      </c>
      <c r="C428" s="143">
        <v>246</v>
      </c>
      <c r="D428" s="143">
        <v>60</v>
      </c>
      <c r="E428" s="143">
        <v>14</v>
      </c>
      <c r="F428" s="141">
        <f t="shared" si="6"/>
        <v>0.57746478873239437</v>
      </c>
    </row>
    <row r="429" spans="1:6" x14ac:dyDescent="0.25">
      <c r="A429">
        <v>427</v>
      </c>
      <c r="B429" s="143">
        <v>106</v>
      </c>
      <c r="C429" s="143">
        <v>247</v>
      </c>
      <c r="D429" s="143">
        <v>60</v>
      </c>
      <c r="E429" s="143">
        <v>14</v>
      </c>
      <c r="F429" s="141">
        <f t="shared" si="6"/>
        <v>0.57845433255269318</v>
      </c>
    </row>
    <row r="430" spans="1:6" x14ac:dyDescent="0.25">
      <c r="A430">
        <v>428</v>
      </c>
      <c r="B430" s="143">
        <v>107</v>
      </c>
      <c r="C430" s="143">
        <v>247</v>
      </c>
      <c r="D430" s="143">
        <v>60</v>
      </c>
      <c r="E430" s="143">
        <v>14</v>
      </c>
      <c r="F430" s="141">
        <f t="shared" si="6"/>
        <v>0.57710280373831779</v>
      </c>
    </row>
    <row r="431" spans="1:6" x14ac:dyDescent="0.25">
      <c r="A431">
        <v>429</v>
      </c>
      <c r="B431" s="143">
        <v>107</v>
      </c>
      <c r="C431" s="143">
        <v>248</v>
      </c>
      <c r="D431" s="143">
        <v>60</v>
      </c>
      <c r="E431" s="143">
        <v>14</v>
      </c>
      <c r="F431" s="141">
        <f t="shared" si="6"/>
        <v>0.57808857808857805</v>
      </c>
    </row>
    <row r="432" spans="1:6" x14ac:dyDescent="0.25">
      <c r="A432">
        <v>430</v>
      </c>
      <c r="B432" s="143">
        <v>107</v>
      </c>
      <c r="C432" s="143">
        <v>249</v>
      </c>
      <c r="D432" s="143">
        <v>60</v>
      </c>
      <c r="E432" s="143">
        <v>14</v>
      </c>
      <c r="F432" s="141">
        <f t="shared" si="6"/>
        <v>0.57906976744186045</v>
      </c>
    </row>
    <row r="433" spans="1:6" x14ac:dyDescent="0.25">
      <c r="A433">
        <v>431</v>
      </c>
      <c r="B433" s="143">
        <v>107</v>
      </c>
      <c r="C433" s="143">
        <v>250</v>
      </c>
      <c r="D433" s="143">
        <v>60</v>
      </c>
      <c r="E433" s="143">
        <v>14</v>
      </c>
      <c r="F433" s="141">
        <f t="shared" si="6"/>
        <v>0.58004640371229699</v>
      </c>
    </row>
    <row r="434" spans="1:6" x14ac:dyDescent="0.25">
      <c r="A434">
        <v>432</v>
      </c>
      <c r="B434" s="143">
        <v>108</v>
      </c>
      <c r="C434" s="143">
        <v>250</v>
      </c>
      <c r="D434" s="143">
        <v>60</v>
      </c>
      <c r="E434" s="143">
        <v>14</v>
      </c>
      <c r="F434" s="141">
        <f t="shared" si="6"/>
        <v>0.57870370370370372</v>
      </c>
    </row>
    <row r="435" spans="1:6" x14ac:dyDescent="0.25">
      <c r="A435">
        <v>433</v>
      </c>
      <c r="B435" s="143">
        <v>108</v>
      </c>
      <c r="C435" s="143">
        <v>251</v>
      </c>
      <c r="D435" s="143">
        <v>60</v>
      </c>
      <c r="E435" s="143">
        <v>14</v>
      </c>
      <c r="F435" s="141">
        <f t="shared" si="6"/>
        <v>0.57967667436489612</v>
      </c>
    </row>
    <row r="436" spans="1:6" x14ac:dyDescent="0.25">
      <c r="A436">
        <v>434</v>
      </c>
      <c r="B436" s="143">
        <v>108</v>
      </c>
      <c r="C436" s="143">
        <v>252</v>
      </c>
      <c r="D436" s="143">
        <v>60</v>
      </c>
      <c r="E436" s="143">
        <v>14</v>
      </c>
      <c r="F436" s="141">
        <f t="shared" si="6"/>
        <v>0.58064516129032262</v>
      </c>
    </row>
    <row r="437" spans="1:6" x14ac:dyDescent="0.25">
      <c r="A437">
        <v>435</v>
      </c>
      <c r="B437" s="143">
        <v>108</v>
      </c>
      <c r="C437" s="143">
        <v>253</v>
      </c>
      <c r="D437" s="143">
        <v>60</v>
      </c>
      <c r="E437" s="143">
        <v>14</v>
      </c>
      <c r="F437" s="141">
        <f t="shared" si="6"/>
        <v>0.58160919540229883</v>
      </c>
    </row>
    <row r="438" spans="1:6" x14ac:dyDescent="0.25">
      <c r="A438">
        <v>436</v>
      </c>
      <c r="B438" s="143">
        <v>109</v>
      </c>
      <c r="C438" s="143">
        <v>253</v>
      </c>
      <c r="D438" s="143">
        <v>60</v>
      </c>
      <c r="E438" s="143">
        <v>14</v>
      </c>
      <c r="F438" s="141">
        <f t="shared" si="6"/>
        <v>0.58027522935779818</v>
      </c>
    </row>
    <row r="439" spans="1:6" x14ac:dyDescent="0.25">
      <c r="A439">
        <v>437</v>
      </c>
      <c r="B439" s="143">
        <v>109</v>
      </c>
      <c r="C439" s="143">
        <v>254</v>
      </c>
      <c r="D439" s="143">
        <v>60</v>
      </c>
      <c r="E439" s="143">
        <v>14</v>
      </c>
      <c r="F439" s="141">
        <f t="shared" si="6"/>
        <v>0.58123569794050345</v>
      </c>
    </row>
    <row r="440" spans="1:6" x14ac:dyDescent="0.25">
      <c r="A440">
        <v>438</v>
      </c>
      <c r="B440" s="143">
        <v>109</v>
      </c>
      <c r="C440" s="143">
        <v>255</v>
      </c>
      <c r="D440" s="143">
        <v>60</v>
      </c>
      <c r="E440" s="143">
        <v>14</v>
      </c>
      <c r="F440" s="141">
        <f t="shared" si="6"/>
        <v>0.5821917808219178</v>
      </c>
    </row>
    <row r="441" spans="1:6" x14ac:dyDescent="0.25">
      <c r="A441">
        <v>439</v>
      </c>
      <c r="B441" s="143">
        <v>109</v>
      </c>
      <c r="C441" s="143">
        <v>256</v>
      </c>
      <c r="D441" s="143">
        <v>60</v>
      </c>
      <c r="E441" s="143">
        <v>14</v>
      </c>
      <c r="F441" s="141">
        <f t="shared" si="6"/>
        <v>0.58314350797266512</v>
      </c>
    </row>
    <row r="442" spans="1:6" x14ac:dyDescent="0.25">
      <c r="A442">
        <v>440</v>
      </c>
      <c r="B442" s="143">
        <v>110</v>
      </c>
      <c r="C442" s="143">
        <v>256</v>
      </c>
      <c r="D442" s="143">
        <v>60</v>
      </c>
      <c r="E442" s="143">
        <v>14</v>
      </c>
      <c r="F442" s="141">
        <f t="shared" si="6"/>
        <v>0.58181818181818179</v>
      </c>
    </row>
    <row r="443" spans="1:6" x14ac:dyDescent="0.25">
      <c r="A443">
        <v>441</v>
      </c>
      <c r="B443" s="143">
        <v>110</v>
      </c>
      <c r="C443" s="143">
        <v>257</v>
      </c>
      <c r="D443" s="143">
        <v>60</v>
      </c>
      <c r="E443" s="143">
        <v>14</v>
      </c>
      <c r="F443" s="141">
        <f t="shared" si="6"/>
        <v>0.58276643990929711</v>
      </c>
    </row>
    <row r="444" spans="1:6" x14ac:dyDescent="0.25">
      <c r="A444">
        <v>442</v>
      </c>
      <c r="B444" s="143">
        <v>110</v>
      </c>
      <c r="C444" s="143">
        <v>258</v>
      </c>
      <c r="D444" s="143">
        <v>60</v>
      </c>
      <c r="E444" s="143">
        <v>14</v>
      </c>
      <c r="F444" s="141">
        <f t="shared" si="6"/>
        <v>0.58371040723981904</v>
      </c>
    </row>
    <row r="445" spans="1:6" x14ac:dyDescent="0.25">
      <c r="A445">
        <v>443</v>
      </c>
      <c r="B445" s="143">
        <v>110</v>
      </c>
      <c r="C445" s="143">
        <v>259</v>
      </c>
      <c r="D445" s="143">
        <v>60</v>
      </c>
      <c r="E445" s="143">
        <v>14</v>
      </c>
      <c r="F445" s="141">
        <f t="shared" si="6"/>
        <v>0.58465011286681712</v>
      </c>
    </row>
    <row r="446" spans="1:6" x14ac:dyDescent="0.25">
      <c r="A446">
        <v>444</v>
      </c>
      <c r="B446" s="143">
        <v>111</v>
      </c>
      <c r="C446" s="143">
        <v>259</v>
      </c>
      <c r="D446" s="143">
        <v>60</v>
      </c>
      <c r="E446" s="143">
        <v>14</v>
      </c>
      <c r="F446" s="141">
        <f t="shared" si="6"/>
        <v>0.58333333333333337</v>
      </c>
    </row>
    <row r="447" spans="1:6" x14ac:dyDescent="0.25">
      <c r="A447">
        <v>445</v>
      </c>
      <c r="B447" s="143">
        <v>111</v>
      </c>
      <c r="C447" s="143">
        <v>260</v>
      </c>
      <c r="D447" s="143">
        <v>60</v>
      </c>
      <c r="E447" s="143">
        <v>14</v>
      </c>
      <c r="F447" s="141">
        <f t="shared" si="6"/>
        <v>0.5842696629213483</v>
      </c>
    </row>
    <row r="448" spans="1:6" x14ac:dyDescent="0.25">
      <c r="A448">
        <v>446</v>
      </c>
      <c r="B448" s="143">
        <v>111</v>
      </c>
      <c r="C448" s="143">
        <v>261</v>
      </c>
      <c r="D448" s="143">
        <v>60</v>
      </c>
      <c r="E448" s="143">
        <v>14</v>
      </c>
      <c r="F448" s="141">
        <f t="shared" si="6"/>
        <v>0.58520179372197312</v>
      </c>
    </row>
    <row r="449" spans="1:6" x14ac:dyDescent="0.25">
      <c r="A449">
        <v>447</v>
      </c>
      <c r="B449" s="143">
        <v>111</v>
      </c>
      <c r="C449" s="143">
        <v>262</v>
      </c>
      <c r="D449" s="143">
        <v>60</v>
      </c>
      <c r="E449" s="143">
        <v>14</v>
      </c>
      <c r="F449" s="141">
        <f t="shared" si="6"/>
        <v>0.58612975391498878</v>
      </c>
    </row>
    <row r="450" spans="1:6" x14ac:dyDescent="0.25">
      <c r="A450">
        <v>448</v>
      </c>
      <c r="B450" s="143">
        <v>112</v>
      </c>
      <c r="C450" s="143">
        <v>262</v>
      </c>
      <c r="D450" s="143">
        <v>60</v>
      </c>
      <c r="E450" s="143">
        <v>14</v>
      </c>
      <c r="F450" s="141">
        <f t="shared" si="6"/>
        <v>0.5848214285714286</v>
      </c>
    </row>
    <row r="451" spans="1:6" x14ac:dyDescent="0.25">
      <c r="A451">
        <v>449</v>
      </c>
      <c r="B451" s="143">
        <v>112</v>
      </c>
      <c r="C451" s="143">
        <v>263</v>
      </c>
      <c r="D451" s="143">
        <v>60</v>
      </c>
      <c r="E451" s="143">
        <v>14</v>
      </c>
      <c r="F451" s="141">
        <f t="shared" ref="F451:F514" si="7">+C451/A451</f>
        <v>0.58574610244988867</v>
      </c>
    </row>
    <row r="452" spans="1:6" x14ac:dyDescent="0.25">
      <c r="A452">
        <v>450</v>
      </c>
      <c r="B452" s="143">
        <v>112</v>
      </c>
      <c r="C452" s="143">
        <v>264</v>
      </c>
      <c r="D452" s="143">
        <v>60</v>
      </c>
      <c r="E452" s="143">
        <v>14</v>
      </c>
      <c r="F452" s="141">
        <f t="shared" si="7"/>
        <v>0.58666666666666667</v>
      </c>
    </row>
    <row r="453" spans="1:6" x14ac:dyDescent="0.25">
      <c r="A453">
        <v>451</v>
      </c>
      <c r="B453" s="143">
        <v>112</v>
      </c>
      <c r="C453" s="143">
        <v>265</v>
      </c>
      <c r="D453" s="143">
        <v>60</v>
      </c>
      <c r="E453" s="143">
        <v>14</v>
      </c>
      <c r="F453" s="141">
        <f t="shared" si="7"/>
        <v>0.58758314855875826</v>
      </c>
    </row>
    <row r="454" spans="1:6" x14ac:dyDescent="0.25">
      <c r="A454">
        <v>452</v>
      </c>
      <c r="B454" s="143">
        <v>113</v>
      </c>
      <c r="C454" s="143">
        <v>265</v>
      </c>
      <c r="D454" s="143">
        <v>60</v>
      </c>
      <c r="E454" s="143">
        <v>14</v>
      </c>
      <c r="F454" s="141">
        <f t="shared" si="7"/>
        <v>0.58628318584070793</v>
      </c>
    </row>
    <row r="455" spans="1:6" x14ac:dyDescent="0.25">
      <c r="A455">
        <v>453</v>
      </c>
      <c r="B455" s="143">
        <v>113</v>
      </c>
      <c r="C455" s="143">
        <v>266</v>
      </c>
      <c r="D455" s="143">
        <v>60</v>
      </c>
      <c r="E455" s="143">
        <v>14</v>
      </c>
      <c r="F455" s="141">
        <f t="shared" si="7"/>
        <v>0.58719646799116998</v>
      </c>
    </row>
    <row r="456" spans="1:6" x14ac:dyDescent="0.25">
      <c r="A456">
        <v>454</v>
      </c>
      <c r="B456" s="143">
        <v>113</v>
      </c>
      <c r="C456" s="143">
        <v>267</v>
      </c>
      <c r="D456" s="143">
        <v>60</v>
      </c>
      <c r="E456" s="143">
        <v>14</v>
      </c>
      <c r="F456" s="141">
        <f t="shared" si="7"/>
        <v>0.58810572687224671</v>
      </c>
    </row>
    <row r="457" spans="1:6" x14ac:dyDescent="0.25">
      <c r="A457">
        <v>455</v>
      </c>
      <c r="B457" s="143">
        <v>113</v>
      </c>
      <c r="C457" s="143">
        <v>268</v>
      </c>
      <c r="D457" s="143">
        <v>60</v>
      </c>
      <c r="E457" s="143">
        <v>14</v>
      </c>
      <c r="F457" s="141">
        <f t="shared" si="7"/>
        <v>0.58901098901098903</v>
      </c>
    </row>
    <row r="458" spans="1:6" x14ac:dyDescent="0.25">
      <c r="A458">
        <v>456</v>
      </c>
      <c r="B458" s="143">
        <v>114</v>
      </c>
      <c r="C458" s="143">
        <v>268</v>
      </c>
      <c r="D458" s="143">
        <v>60</v>
      </c>
      <c r="E458" s="143">
        <v>14</v>
      </c>
      <c r="F458" s="141">
        <f t="shared" si="7"/>
        <v>0.58771929824561409</v>
      </c>
    </row>
    <row r="459" spans="1:6" x14ac:dyDescent="0.25">
      <c r="A459">
        <v>457</v>
      </c>
      <c r="B459" s="143">
        <v>114</v>
      </c>
      <c r="C459" s="143">
        <v>269</v>
      </c>
      <c r="D459" s="143">
        <v>60</v>
      </c>
      <c r="E459" s="143">
        <v>14</v>
      </c>
      <c r="F459" s="141">
        <f t="shared" si="7"/>
        <v>0.5886214442013129</v>
      </c>
    </row>
    <row r="460" spans="1:6" x14ac:dyDescent="0.25">
      <c r="A460">
        <v>458</v>
      </c>
      <c r="B460" s="143">
        <v>114</v>
      </c>
      <c r="C460" s="143">
        <v>270</v>
      </c>
      <c r="D460" s="143">
        <v>60</v>
      </c>
      <c r="E460" s="143">
        <v>14</v>
      </c>
      <c r="F460" s="141">
        <f t="shared" si="7"/>
        <v>0.58951965065502188</v>
      </c>
    </row>
    <row r="461" spans="1:6" x14ac:dyDescent="0.25">
      <c r="A461">
        <v>459</v>
      </c>
      <c r="B461" s="143">
        <v>114</v>
      </c>
      <c r="C461" s="143">
        <v>271</v>
      </c>
      <c r="D461" s="143">
        <v>60</v>
      </c>
      <c r="E461" s="143">
        <v>14</v>
      </c>
      <c r="F461" s="141">
        <f t="shared" si="7"/>
        <v>0.59041394335511987</v>
      </c>
    </row>
    <row r="462" spans="1:6" x14ac:dyDescent="0.25">
      <c r="A462">
        <v>460</v>
      </c>
      <c r="B462" s="143">
        <v>115</v>
      </c>
      <c r="C462" s="143">
        <v>271</v>
      </c>
      <c r="D462" s="143">
        <v>60</v>
      </c>
      <c r="E462" s="143">
        <v>14</v>
      </c>
      <c r="F462" s="141">
        <f t="shared" si="7"/>
        <v>0.58913043478260874</v>
      </c>
    </row>
    <row r="463" spans="1:6" x14ac:dyDescent="0.25">
      <c r="A463">
        <v>461</v>
      </c>
      <c r="B463" s="143">
        <v>115</v>
      </c>
      <c r="C463" s="143">
        <v>272</v>
      </c>
      <c r="D463" s="143">
        <v>60</v>
      </c>
      <c r="E463" s="143">
        <v>14</v>
      </c>
      <c r="F463" s="141">
        <f t="shared" si="7"/>
        <v>0.59002169197396959</v>
      </c>
    </row>
    <row r="464" spans="1:6" x14ac:dyDescent="0.25">
      <c r="A464">
        <v>462</v>
      </c>
      <c r="B464" s="143">
        <v>115</v>
      </c>
      <c r="C464" s="143">
        <v>273</v>
      </c>
      <c r="D464" s="143">
        <v>60</v>
      </c>
      <c r="E464" s="143">
        <v>14</v>
      </c>
      <c r="F464" s="141">
        <f t="shared" si="7"/>
        <v>0.59090909090909094</v>
      </c>
    </row>
    <row r="465" spans="1:6" x14ac:dyDescent="0.25">
      <c r="A465">
        <v>463</v>
      </c>
      <c r="B465" s="143">
        <v>115</v>
      </c>
      <c r="C465" s="143">
        <v>274</v>
      </c>
      <c r="D465" s="143">
        <v>60</v>
      </c>
      <c r="E465" s="143">
        <v>14</v>
      </c>
      <c r="F465" s="141">
        <f t="shared" si="7"/>
        <v>0.59179265658747304</v>
      </c>
    </row>
    <row r="466" spans="1:6" x14ac:dyDescent="0.25">
      <c r="A466">
        <v>464</v>
      </c>
      <c r="B466" s="143">
        <v>116</v>
      </c>
      <c r="C466" s="143">
        <v>274</v>
      </c>
      <c r="D466" s="143">
        <v>60</v>
      </c>
      <c r="E466" s="143">
        <v>14</v>
      </c>
      <c r="F466" s="141">
        <f t="shared" si="7"/>
        <v>0.59051724137931039</v>
      </c>
    </row>
    <row r="467" spans="1:6" x14ac:dyDescent="0.25">
      <c r="A467">
        <v>465</v>
      </c>
      <c r="B467" s="143">
        <v>116</v>
      </c>
      <c r="C467" s="143">
        <v>275</v>
      </c>
      <c r="D467" s="143">
        <v>60</v>
      </c>
      <c r="E467" s="143">
        <v>14</v>
      </c>
      <c r="F467" s="141">
        <f t="shared" si="7"/>
        <v>0.59139784946236562</v>
      </c>
    </row>
    <row r="468" spans="1:6" x14ac:dyDescent="0.25">
      <c r="A468">
        <v>466</v>
      </c>
      <c r="B468" s="143">
        <v>116</v>
      </c>
      <c r="C468" s="143">
        <v>276</v>
      </c>
      <c r="D468" s="143">
        <v>60</v>
      </c>
      <c r="E468" s="143">
        <v>14</v>
      </c>
      <c r="F468" s="141">
        <f t="shared" si="7"/>
        <v>0.59227467811158796</v>
      </c>
    </row>
    <row r="469" spans="1:6" x14ac:dyDescent="0.25">
      <c r="A469">
        <v>467</v>
      </c>
      <c r="B469" s="143">
        <v>116</v>
      </c>
      <c r="C469" s="143">
        <v>277</v>
      </c>
      <c r="D469" s="143">
        <v>60</v>
      </c>
      <c r="E469" s="143">
        <v>14</v>
      </c>
      <c r="F469" s="141">
        <f t="shared" si="7"/>
        <v>0.59314775160599575</v>
      </c>
    </row>
    <row r="470" spans="1:6" x14ac:dyDescent="0.25">
      <c r="A470">
        <v>468</v>
      </c>
      <c r="B470" s="143">
        <v>117</v>
      </c>
      <c r="C470" s="143">
        <v>277</v>
      </c>
      <c r="D470" s="143">
        <v>60</v>
      </c>
      <c r="E470" s="143">
        <v>14</v>
      </c>
      <c r="F470" s="141">
        <f t="shared" si="7"/>
        <v>0.59188034188034189</v>
      </c>
    </row>
    <row r="471" spans="1:6" x14ac:dyDescent="0.25">
      <c r="A471">
        <v>469</v>
      </c>
      <c r="B471" s="143">
        <v>117</v>
      </c>
      <c r="C471" s="143">
        <v>278</v>
      </c>
      <c r="D471" s="143">
        <v>60</v>
      </c>
      <c r="E471" s="143">
        <v>14</v>
      </c>
      <c r="F471" s="141">
        <f t="shared" si="7"/>
        <v>0.59275053304904046</v>
      </c>
    </row>
    <row r="472" spans="1:6" x14ac:dyDescent="0.25">
      <c r="A472">
        <v>470</v>
      </c>
      <c r="B472" s="143">
        <v>117</v>
      </c>
      <c r="C472" s="143">
        <v>279</v>
      </c>
      <c r="D472" s="143">
        <v>60</v>
      </c>
      <c r="E472" s="143">
        <v>14</v>
      </c>
      <c r="F472" s="141">
        <f t="shared" si="7"/>
        <v>0.59361702127659577</v>
      </c>
    </row>
    <row r="473" spans="1:6" x14ac:dyDescent="0.25">
      <c r="A473">
        <v>471</v>
      </c>
      <c r="B473" s="143">
        <v>117</v>
      </c>
      <c r="C473" s="143">
        <v>280</v>
      </c>
      <c r="D473" s="143">
        <v>60</v>
      </c>
      <c r="E473" s="143">
        <v>14</v>
      </c>
      <c r="F473" s="141">
        <f t="shared" si="7"/>
        <v>0.59447983014861994</v>
      </c>
    </row>
    <row r="474" spans="1:6" x14ac:dyDescent="0.25">
      <c r="A474">
        <v>472</v>
      </c>
      <c r="B474" s="143">
        <v>118</v>
      </c>
      <c r="C474" s="143">
        <v>280</v>
      </c>
      <c r="D474" s="143">
        <v>60</v>
      </c>
      <c r="E474" s="143">
        <v>14</v>
      </c>
      <c r="F474" s="141">
        <f t="shared" si="7"/>
        <v>0.59322033898305082</v>
      </c>
    </row>
    <row r="475" spans="1:6" x14ac:dyDescent="0.25">
      <c r="A475">
        <v>473</v>
      </c>
      <c r="B475" s="143">
        <v>118</v>
      </c>
      <c r="C475" s="143">
        <v>281</v>
      </c>
      <c r="D475" s="143">
        <v>60</v>
      </c>
      <c r="E475" s="143">
        <v>14</v>
      </c>
      <c r="F475" s="141">
        <f t="shared" si="7"/>
        <v>0.59408033826638473</v>
      </c>
    </row>
    <row r="476" spans="1:6" x14ac:dyDescent="0.25">
      <c r="A476">
        <v>474</v>
      </c>
      <c r="B476" s="143">
        <v>118</v>
      </c>
      <c r="C476" s="143">
        <v>282</v>
      </c>
      <c r="D476" s="143">
        <v>60</v>
      </c>
      <c r="E476" s="143">
        <v>14</v>
      </c>
      <c r="F476" s="141">
        <f t="shared" si="7"/>
        <v>0.59493670886075944</v>
      </c>
    </row>
    <row r="477" spans="1:6" x14ac:dyDescent="0.25">
      <c r="A477">
        <v>475</v>
      </c>
      <c r="B477" s="143">
        <v>118</v>
      </c>
      <c r="C477" s="143">
        <v>283</v>
      </c>
      <c r="D477" s="143">
        <v>60</v>
      </c>
      <c r="E477" s="143">
        <v>14</v>
      </c>
      <c r="F477" s="141">
        <f t="shared" si="7"/>
        <v>0.59578947368421054</v>
      </c>
    </row>
    <row r="478" spans="1:6" x14ac:dyDescent="0.25">
      <c r="A478">
        <v>476</v>
      </c>
      <c r="B478" s="143">
        <v>119</v>
      </c>
      <c r="C478" s="143">
        <v>283</v>
      </c>
      <c r="D478" s="143">
        <v>60</v>
      </c>
      <c r="E478" s="143">
        <v>14</v>
      </c>
      <c r="F478" s="141">
        <f t="shared" si="7"/>
        <v>0.59453781512605042</v>
      </c>
    </row>
    <row r="479" spans="1:6" x14ac:dyDescent="0.25">
      <c r="A479">
        <v>477</v>
      </c>
      <c r="B479" s="143">
        <v>119</v>
      </c>
      <c r="C479" s="143">
        <v>284</v>
      </c>
      <c r="D479" s="143">
        <v>60</v>
      </c>
      <c r="E479" s="143">
        <v>14</v>
      </c>
      <c r="F479" s="141">
        <f t="shared" si="7"/>
        <v>0.59538784067085959</v>
      </c>
    </row>
    <row r="480" spans="1:6" x14ac:dyDescent="0.25">
      <c r="A480">
        <v>478</v>
      </c>
      <c r="B480" s="143">
        <v>119</v>
      </c>
      <c r="C480" s="143">
        <v>285</v>
      </c>
      <c r="D480" s="143">
        <v>60</v>
      </c>
      <c r="E480" s="143">
        <v>14</v>
      </c>
      <c r="F480" s="141">
        <f t="shared" si="7"/>
        <v>0.59623430962343094</v>
      </c>
    </row>
    <row r="481" spans="1:6" x14ac:dyDescent="0.25">
      <c r="A481">
        <v>479</v>
      </c>
      <c r="B481" s="143">
        <v>119</v>
      </c>
      <c r="C481" s="143">
        <v>286</v>
      </c>
      <c r="D481" s="143">
        <v>60</v>
      </c>
      <c r="E481" s="143">
        <v>14</v>
      </c>
      <c r="F481" s="141">
        <f t="shared" si="7"/>
        <v>0.59707724425887265</v>
      </c>
    </row>
    <row r="482" spans="1:6" x14ac:dyDescent="0.25">
      <c r="A482">
        <v>480</v>
      </c>
      <c r="B482" s="143">
        <v>120</v>
      </c>
      <c r="C482" s="143">
        <v>286</v>
      </c>
      <c r="D482" s="143">
        <v>60</v>
      </c>
      <c r="E482" s="143">
        <v>14</v>
      </c>
      <c r="F482" s="141">
        <f t="shared" si="7"/>
        <v>0.59583333333333333</v>
      </c>
    </row>
    <row r="483" spans="1:6" x14ac:dyDescent="0.25">
      <c r="A483">
        <v>481</v>
      </c>
      <c r="B483" s="143">
        <v>120</v>
      </c>
      <c r="C483" s="143">
        <v>287</v>
      </c>
      <c r="D483" s="143">
        <v>60</v>
      </c>
      <c r="E483" s="143">
        <v>14</v>
      </c>
      <c r="F483" s="141">
        <f t="shared" si="7"/>
        <v>0.59667359667359665</v>
      </c>
    </row>
    <row r="484" spans="1:6" x14ac:dyDescent="0.25">
      <c r="A484">
        <v>482</v>
      </c>
      <c r="B484" s="143">
        <v>120</v>
      </c>
      <c r="C484" s="143">
        <v>288</v>
      </c>
      <c r="D484" s="143">
        <v>60</v>
      </c>
      <c r="E484" s="143">
        <v>14</v>
      </c>
      <c r="F484" s="141">
        <f t="shared" si="7"/>
        <v>0.59751037344398339</v>
      </c>
    </row>
    <row r="485" spans="1:6" x14ac:dyDescent="0.25">
      <c r="A485">
        <v>483</v>
      </c>
      <c r="B485" s="143">
        <v>120</v>
      </c>
      <c r="C485" s="143">
        <v>289</v>
      </c>
      <c r="D485" s="143">
        <v>60</v>
      </c>
      <c r="E485" s="143">
        <v>14</v>
      </c>
      <c r="F485" s="141">
        <f t="shared" si="7"/>
        <v>0.59834368530020698</v>
      </c>
    </row>
    <row r="486" spans="1:6" x14ac:dyDescent="0.25">
      <c r="A486">
        <v>484</v>
      </c>
      <c r="B486" s="143">
        <v>121</v>
      </c>
      <c r="C486" s="143">
        <v>289</v>
      </c>
      <c r="D486" s="143">
        <v>60</v>
      </c>
      <c r="E486" s="143">
        <v>14</v>
      </c>
      <c r="F486" s="141">
        <f t="shared" si="7"/>
        <v>0.59710743801652888</v>
      </c>
    </row>
    <row r="487" spans="1:6" x14ac:dyDescent="0.25">
      <c r="A487">
        <v>485</v>
      </c>
      <c r="B487" s="143">
        <v>121</v>
      </c>
      <c r="C487" s="143">
        <v>290</v>
      </c>
      <c r="D487" s="143">
        <v>60</v>
      </c>
      <c r="E487" s="143">
        <v>14</v>
      </c>
      <c r="F487" s="141">
        <f t="shared" si="7"/>
        <v>0.59793814432989689</v>
      </c>
    </row>
    <row r="488" spans="1:6" x14ac:dyDescent="0.25">
      <c r="A488">
        <v>486</v>
      </c>
      <c r="B488" s="143">
        <v>121</v>
      </c>
      <c r="C488" s="143">
        <v>291</v>
      </c>
      <c r="D488" s="143">
        <v>60</v>
      </c>
      <c r="E488" s="143">
        <v>14</v>
      </c>
      <c r="F488" s="141">
        <f t="shared" si="7"/>
        <v>0.59876543209876543</v>
      </c>
    </row>
    <row r="489" spans="1:6" x14ac:dyDescent="0.25">
      <c r="A489">
        <v>487</v>
      </c>
      <c r="B489" s="143">
        <v>121</v>
      </c>
      <c r="C489" s="143">
        <v>292</v>
      </c>
      <c r="D489" s="143">
        <v>60</v>
      </c>
      <c r="E489" s="143">
        <v>14</v>
      </c>
      <c r="F489" s="141">
        <f t="shared" si="7"/>
        <v>0.59958932238193019</v>
      </c>
    </row>
    <row r="490" spans="1:6" x14ac:dyDescent="0.25">
      <c r="A490">
        <v>488</v>
      </c>
      <c r="B490" s="143">
        <v>122</v>
      </c>
      <c r="C490" s="143">
        <v>292</v>
      </c>
      <c r="D490" s="143">
        <v>60</v>
      </c>
      <c r="E490" s="143">
        <v>14</v>
      </c>
      <c r="F490" s="141">
        <f t="shared" si="7"/>
        <v>0.59836065573770492</v>
      </c>
    </row>
    <row r="491" spans="1:6" x14ac:dyDescent="0.25">
      <c r="A491">
        <v>489</v>
      </c>
      <c r="B491" s="143">
        <v>122</v>
      </c>
      <c r="C491" s="143">
        <v>293</v>
      </c>
      <c r="D491" s="143">
        <v>60</v>
      </c>
      <c r="E491" s="143">
        <v>14</v>
      </c>
      <c r="F491" s="141">
        <f t="shared" si="7"/>
        <v>0.59918200408997957</v>
      </c>
    </row>
    <row r="492" spans="1:6" x14ac:dyDescent="0.25">
      <c r="A492">
        <v>490</v>
      </c>
      <c r="B492" s="143">
        <v>122</v>
      </c>
      <c r="C492" s="143">
        <v>294</v>
      </c>
      <c r="D492" s="143">
        <v>60</v>
      </c>
      <c r="E492" s="143">
        <v>14</v>
      </c>
      <c r="F492" s="141">
        <f t="shared" si="7"/>
        <v>0.6</v>
      </c>
    </row>
    <row r="493" spans="1:6" x14ac:dyDescent="0.25">
      <c r="A493">
        <v>491</v>
      </c>
      <c r="B493" s="143">
        <v>122</v>
      </c>
      <c r="C493" s="143">
        <v>295</v>
      </c>
      <c r="D493" s="143">
        <v>60</v>
      </c>
      <c r="E493" s="143">
        <v>14</v>
      </c>
      <c r="F493" s="141">
        <f t="shared" si="7"/>
        <v>0.60081466395112015</v>
      </c>
    </row>
    <row r="494" spans="1:6" x14ac:dyDescent="0.25">
      <c r="A494">
        <v>492</v>
      </c>
      <c r="B494" s="143">
        <v>123</v>
      </c>
      <c r="C494" s="143">
        <v>295</v>
      </c>
      <c r="D494" s="143">
        <v>60</v>
      </c>
      <c r="E494" s="143">
        <v>14</v>
      </c>
      <c r="F494" s="141">
        <f t="shared" si="7"/>
        <v>0.59959349593495936</v>
      </c>
    </row>
    <row r="495" spans="1:6" x14ac:dyDescent="0.25">
      <c r="A495">
        <v>493</v>
      </c>
      <c r="B495" s="143">
        <v>123</v>
      </c>
      <c r="C495" s="143">
        <v>296</v>
      </c>
      <c r="D495" s="143">
        <v>60</v>
      </c>
      <c r="E495" s="143">
        <v>14</v>
      </c>
      <c r="F495" s="141">
        <f t="shared" si="7"/>
        <v>0.60040567951318458</v>
      </c>
    </row>
    <row r="496" spans="1:6" x14ac:dyDescent="0.25">
      <c r="A496">
        <v>494</v>
      </c>
      <c r="B496" s="143">
        <v>123</v>
      </c>
      <c r="C496" s="143">
        <v>297</v>
      </c>
      <c r="D496" s="143">
        <v>60</v>
      </c>
      <c r="E496" s="143">
        <v>14</v>
      </c>
      <c r="F496" s="141">
        <f t="shared" si="7"/>
        <v>0.60121457489878538</v>
      </c>
    </row>
    <row r="497" spans="1:6" x14ac:dyDescent="0.25">
      <c r="A497">
        <v>495</v>
      </c>
      <c r="B497" s="143">
        <v>123</v>
      </c>
      <c r="C497" s="143">
        <v>298</v>
      </c>
      <c r="D497" s="143">
        <v>60</v>
      </c>
      <c r="E497" s="143">
        <v>14</v>
      </c>
      <c r="F497" s="141">
        <f t="shared" si="7"/>
        <v>0.60202020202020201</v>
      </c>
    </row>
    <row r="498" spans="1:6" x14ac:dyDescent="0.25">
      <c r="A498">
        <v>496</v>
      </c>
      <c r="B498" s="143">
        <v>124</v>
      </c>
      <c r="C498" s="143">
        <v>298</v>
      </c>
      <c r="D498" s="143">
        <v>60</v>
      </c>
      <c r="E498" s="143">
        <v>14</v>
      </c>
      <c r="F498" s="141">
        <f t="shared" si="7"/>
        <v>0.60080645161290325</v>
      </c>
    </row>
    <row r="499" spans="1:6" x14ac:dyDescent="0.25">
      <c r="A499">
        <v>497</v>
      </c>
      <c r="B499" s="143">
        <v>124</v>
      </c>
      <c r="C499" s="143">
        <v>299</v>
      </c>
      <c r="D499" s="143">
        <v>60</v>
      </c>
      <c r="E499" s="143">
        <v>14</v>
      </c>
      <c r="F499" s="141">
        <f t="shared" si="7"/>
        <v>0.60160965794768617</v>
      </c>
    </row>
    <row r="500" spans="1:6" x14ac:dyDescent="0.25">
      <c r="A500">
        <v>498</v>
      </c>
      <c r="B500" s="143">
        <v>124</v>
      </c>
      <c r="C500" s="143">
        <v>300</v>
      </c>
      <c r="D500" s="143">
        <v>60</v>
      </c>
      <c r="E500" s="143">
        <v>14</v>
      </c>
      <c r="F500" s="141">
        <f t="shared" si="7"/>
        <v>0.60240963855421692</v>
      </c>
    </row>
    <row r="501" spans="1:6" x14ac:dyDescent="0.25">
      <c r="A501">
        <v>499</v>
      </c>
      <c r="B501" s="143">
        <v>124</v>
      </c>
      <c r="C501" s="143">
        <v>301</v>
      </c>
      <c r="D501" s="143">
        <v>60</v>
      </c>
      <c r="E501" s="143">
        <v>14</v>
      </c>
      <c r="F501" s="141">
        <f t="shared" si="7"/>
        <v>0.60320641282565135</v>
      </c>
    </row>
    <row r="502" spans="1:6" x14ac:dyDescent="0.25">
      <c r="A502">
        <v>500</v>
      </c>
      <c r="B502" s="143">
        <v>125</v>
      </c>
      <c r="C502" s="143">
        <v>301</v>
      </c>
      <c r="D502" s="143">
        <v>60</v>
      </c>
      <c r="E502" s="143">
        <v>14</v>
      </c>
      <c r="F502" s="141">
        <f t="shared" si="7"/>
        <v>0.60199999999999998</v>
      </c>
    </row>
    <row r="503" spans="1:6" x14ac:dyDescent="0.25">
      <c r="A503">
        <v>501</v>
      </c>
      <c r="B503" s="143">
        <v>125</v>
      </c>
      <c r="C503" s="143">
        <v>302</v>
      </c>
      <c r="D503" s="143">
        <v>60</v>
      </c>
      <c r="E503" s="143">
        <v>14</v>
      </c>
      <c r="F503" s="141">
        <f t="shared" si="7"/>
        <v>0.60279441117764476</v>
      </c>
    </row>
    <row r="504" spans="1:6" x14ac:dyDescent="0.25">
      <c r="A504">
        <v>502</v>
      </c>
      <c r="B504" s="143">
        <v>125</v>
      </c>
      <c r="C504" s="143">
        <v>303</v>
      </c>
      <c r="D504" s="143">
        <v>60</v>
      </c>
      <c r="E504" s="143">
        <v>14</v>
      </c>
      <c r="F504" s="141">
        <f t="shared" si="7"/>
        <v>0.60358565737051795</v>
      </c>
    </row>
    <row r="505" spans="1:6" x14ac:dyDescent="0.25">
      <c r="A505">
        <v>503</v>
      </c>
      <c r="B505" s="143">
        <v>125</v>
      </c>
      <c r="C505" s="143">
        <v>304</v>
      </c>
      <c r="D505" s="143">
        <v>60</v>
      </c>
      <c r="E505" s="143">
        <v>14</v>
      </c>
      <c r="F505" s="141">
        <f t="shared" si="7"/>
        <v>0.60437375745526833</v>
      </c>
    </row>
    <row r="506" spans="1:6" x14ac:dyDescent="0.25">
      <c r="A506">
        <v>504</v>
      </c>
      <c r="B506" s="143">
        <v>126</v>
      </c>
      <c r="C506" s="143">
        <v>304</v>
      </c>
      <c r="D506" s="143">
        <v>60</v>
      </c>
      <c r="E506" s="143">
        <v>14</v>
      </c>
      <c r="F506" s="141">
        <f t="shared" si="7"/>
        <v>0.60317460317460314</v>
      </c>
    </row>
    <row r="507" spans="1:6" x14ac:dyDescent="0.25">
      <c r="A507">
        <v>505</v>
      </c>
      <c r="B507" s="143">
        <v>126</v>
      </c>
      <c r="C507" s="143">
        <v>305</v>
      </c>
      <c r="D507" s="143">
        <v>60</v>
      </c>
      <c r="E507" s="143">
        <v>14</v>
      </c>
      <c r="F507" s="141">
        <f t="shared" si="7"/>
        <v>0.60396039603960394</v>
      </c>
    </row>
    <row r="508" spans="1:6" x14ac:dyDescent="0.25">
      <c r="A508">
        <v>506</v>
      </c>
      <c r="B508" s="143">
        <v>126</v>
      </c>
      <c r="C508" s="143">
        <v>306</v>
      </c>
      <c r="D508" s="143">
        <v>60</v>
      </c>
      <c r="E508" s="143">
        <v>14</v>
      </c>
      <c r="F508" s="141">
        <f t="shared" si="7"/>
        <v>0.60474308300395252</v>
      </c>
    </row>
    <row r="509" spans="1:6" x14ac:dyDescent="0.25">
      <c r="A509">
        <v>507</v>
      </c>
      <c r="B509" s="143">
        <v>126</v>
      </c>
      <c r="C509" s="143">
        <v>307</v>
      </c>
      <c r="D509" s="143">
        <v>60</v>
      </c>
      <c r="E509" s="143">
        <v>14</v>
      </c>
      <c r="F509" s="141">
        <f t="shared" si="7"/>
        <v>0.60552268244575935</v>
      </c>
    </row>
    <row r="510" spans="1:6" x14ac:dyDescent="0.25">
      <c r="A510">
        <v>508</v>
      </c>
      <c r="B510" s="143">
        <v>127</v>
      </c>
      <c r="C510" s="143">
        <v>307</v>
      </c>
      <c r="D510" s="143">
        <v>60</v>
      </c>
      <c r="E510" s="143">
        <v>14</v>
      </c>
      <c r="F510" s="141">
        <f t="shared" si="7"/>
        <v>0.60433070866141736</v>
      </c>
    </row>
    <row r="511" spans="1:6" x14ac:dyDescent="0.25">
      <c r="A511">
        <v>509</v>
      </c>
      <c r="B511" s="143">
        <v>127</v>
      </c>
      <c r="C511" s="143">
        <v>308</v>
      </c>
      <c r="D511" s="143">
        <v>60</v>
      </c>
      <c r="E511" s="143">
        <v>14</v>
      </c>
      <c r="F511" s="141">
        <f t="shared" si="7"/>
        <v>0.60510805500982323</v>
      </c>
    </row>
    <row r="512" spans="1:6" x14ac:dyDescent="0.25">
      <c r="A512">
        <v>510</v>
      </c>
      <c r="B512" s="143">
        <v>127</v>
      </c>
      <c r="C512" s="143">
        <v>309</v>
      </c>
      <c r="D512" s="143">
        <v>60</v>
      </c>
      <c r="E512" s="143">
        <v>14</v>
      </c>
      <c r="F512" s="141">
        <f t="shared" si="7"/>
        <v>0.60588235294117643</v>
      </c>
    </row>
    <row r="513" spans="1:6" x14ac:dyDescent="0.25">
      <c r="A513">
        <v>511</v>
      </c>
      <c r="B513" s="143">
        <v>127</v>
      </c>
      <c r="C513" s="143">
        <v>310</v>
      </c>
      <c r="D513" s="143">
        <v>60</v>
      </c>
      <c r="E513" s="143">
        <v>14</v>
      </c>
      <c r="F513" s="141">
        <f t="shared" si="7"/>
        <v>0.60665362035225046</v>
      </c>
    </row>
    <row r="514" spans="1:6" x14ac:dyDescent="0.25">
      <c r="A514">
        <v>512</v>
      </c>
      <c r="B514" s="143">
        <v>128</v>
      </c>
      <c r="C514" s="143">
        <v>310</v>
      </c>
      <c r="D514" s="143">
        <v>60</v>
      </c>
      <c r="E514" s="143">
        <v>14</v>
      </c>
      <c r="F514" s="141">
        <f t="shared" si="7"/>
        <v>0.60546875</v>
      </c>
    </row>
    <row r="515" spans="1:6" x14ac:dyDescent="0.25">
      <c r="A515">
        <v>513</v>
      </c>
      <c r="B515" s="143">
        <v>128</v>
      </c>
      <c r="C515" s="143">
        <v>311</v>
      </c>
      <c r="D515" s="143">
        <v>60</v>
      </c>
      <c r="E515" s="143">
        <v>14</v>
      </c>
      <c r="F515" s="141">
        <f t="shared" ref="F515:F578" si="8">+C515/A515</f>
        <v>0.60623781676413258</v>
      </c>
    </row>
    <row r="516" spans="1:6" x14ac:dyDescent="0.25">
      <c r="A516">
        <v>514</v>
      </c>
      <c r="B516" s="143">
        <v>128</v>
      </c>
      <c r="C516" s="143">
        <v>312</v>
      </c>
      <c r="D516" s="143">
        <v>60</v>
      </c>
      <c r="E516" s="143">
        <v>14</v>
      </c>
      <c r="F516" s="141">
        <f t="shared" si="8"/>
        <v>0.60700389105058361</v>
      </c>
    </row>
    <row r="517" spans="1:6" x14ac:dyDescent="0.25">
      <c r="A517">
        <v>515</v>
      </c>
      <c r="B517" s="143">
        <v>128</v>
      </c>
      <c r="C517" s="143">
        <v>313</v>
      </c>
      <c r="D517" s="143">
        <v>60</v>
      </c>
      <c r="E517" s="143">
        <v>14</v>
      </c>
      <c r="F517" s="141">
        <f t="shared" si="8"/>
        <v>0.60776699029126213</v>
      </c>
    </row>
    <row r="518" spans="1:6" x14ac:dyDescent="0.25">
      <c r="A518">
        <v>516</v>
      </c>
      <c r="B518" s="143">
        <v>129</v>
      </c>
      <c r="C518" s="143">
        <v>313</v>
      </c>
      <c r="D518" s="143">
        <v>60</v>
      </c>
      <c r="E518" s="143">
        <v>14</v>
      </c>
      <c r="F518" s="141">
        <f t="shared" si="8"/>
        <v>0.60658914728682167</v>
      </c>
    </row>
    <row r="519" spans="1:6" x14ac:dyDescent="0.25">
      <c r="A519">
        <v>517</v>
      </c>
      <c r="B519" s="143">
        <v>129</v>
      </c>
      <c r="C519" s="143">
        <v>314</v>
      </c>
      <c r="D519" s="143">
        <v>60</v>
      </c>
      <c r="E519" s="143">
        <v>14</v>
      </c>
      <c r="F519" s="141">
        <f t="shared" si="8"/>
        <v>0.60735009671179885</v>
      </c>
    </row>
    <row r="520" spans="1:6" x14ac:dyDescent="0.25">
      <c r="A520">
        <v>518</v>
      </c>
      <c r="B520" s="143">
        <v>129</v>
      </c>
      <c r="C520" s="143">
        <v>315</v>
      </c>
      <c r="D520" s="143">
        <v>60</v>
      </c>
      <c r="E520" s="143">
        <v>14</v>
      </c>
      <c r="F520" s="141">
        <f t="shared" si="8"/>
        <v>0.60810810810810811</v>
      </c>
    </row>
    <row r="521" spans="1:6" x14ac:dyDescent="0.25">
      <c r="A521">
        <v>519</v>
      </c>
      <c r="B521" s="143">
        <v>129</v>
      </c>
      <c r="C521" s="143">
        <v>316</v>
      </c>
      <c r="D521" s="143">
        <v>60</v>
      </c>
      <c r="E521" s="143">
        <v>14</v>
      </c>
      <c r="F521" s="141">
        <f t="shared" si="8"/>
        <v>0.60886319845857417</v>
      </c>
    </row>
    <row r="522" spans="1:6" x14ac:dyDescent="0.25">
      <c r="A522">
        <v>520</v>
      </c>
      <c r="B522" s="143">
        <v>130</v>
      </c>
      <c r="C522" s="143">
        <v>316</v>
      </c>
      <c r="D522" s="143">
        <v>60</v>
      </c>
      <c r="E522" s="143">
        <v>14</v>
      </c>
      <c r="F522" s="141">
        <f t="shared" si="8"/>
        <v>0.60769230769230764</v>
      </c>
    </row>
    <row r="523" spans="1:6" x14ac:dyDescent="0.25">
      <c r="A523">
        <v>521</v>
      </c>
      <c r="B523" s="143">
        <v>130</v>
      </c>
      <c r="C523" s="143">
        <v>317</v>
      </c>
      <c r="D523" s="143">
        <v>60</v>
      </c>
      <c r="E523" s="143">
        <v>14</v>
      </c>
      <c r="F523" s="141">
        <f t="shared" si="8"/>
        <v>0.60844529750479848</v>
      </c>
    </row>
    <row r="524" spans="1:6" x14ac:dyDescent="0.25">
      <c r="A524">
        <v>522</v>
      </c>
      <c r="B524" s="143">
        <v>130</v>
      </c>
      <c r="C524" s="143">
        <v>318</v>
      </c>
      <c r="D524" s="143">
        <v>60</v>
      </c>
      <c r="E524" s="143">
        <v>14</v>
      </c>
      <c r="F524" s="141">
        <f t="shared" si="8"/>
        <v>0.60919540229885061</v>
      </c>
    </row>
    <row r="525" spans="1:6" x14ac:dyDescent="0.25">
      <c r="A525">
        <v>523</v>
      </c>
      <c r="B525" s="143">
        <v>130</v>
      </c>
      <c r="C525" s="143">
        <v>319</v>
      </c>
      <c r="D525" s="143">
        <v>60</v>
      </c>
      <c r="E525" s="143">
        <v>14</v>
      </c>
      <c r="F525" s="141">
        <f t="shared" si="8"/>
        <v>0.60994263862332698</v>
      </c>
    </row>
    <row r="526" spans="1:6" x14ac:dyDescent="0.25">
      <c r="A526">
        <v>524</v>
      </c>
      <c r="B526" s="143">
        <v>131</v>
      </c>
      <c r="C526" s="143">
        <v>319</v>
      </c>
      <c r="D526" s="143">
        <v>60</v>
      </c>
      <c r="E526" s="143">
        <v>14</v>
      </c>
      <c r="F526" s="141">
        <f t="shared" si="8"/>
        <v>0.60877862595419852</v>
      </c>
    </row>
    <row r="527" spans="1:6" x14ac:dyDescent="0.25">
      <c r="A527">
        <v>525</v>
      </c>
      <c r="B527" s="143">
        <v>131</v>
      </c>
      <c r="C527" s="143">
        <v>320</v>
      </c>
      <c r="D527" s="143">
        <v>60</v>
      </c>
      <c r="E527" s="143">
        <v>14</v>
      </c>
      <c r="F527" s="141">
        <f t="shared" si="8"/>
        <v>0.60952380952380958</v>
      </c>
    </row>
    <row r="528" spans="1:6" x14ac:dyDescent="0.25">
      <c r="A528">
        <v>526</v>
      </c>
      <c r="B528" s="143">
        <v>131</v>
      </c>
      <c r="C528" s="143">
        <v>321</v>
      </c>
      <c r="D528" s="143">
        <v>60</v>
      </c>
      <c r="E528" s="143">
        <v>14</v>
      </c>
      <c r="F528" s="141">
        <f t="shared" si="8"/>
        <v>0.61026615969581754</v>
      </c>
    </row>
    <row r="529" spans="1:6" x14ac:dyDescent="0.25">
      <c r="A529">
        <v>527</v>
      </c>
      <c r="B529" s="143">
        <v>131</v>
      </c>
      <c r="C529" s="143">
        <v>322</v>
      </c>
      <c r="D529" s="143">
        <v>60</v>
      </c>
      <c r="E529" s="143">
        <v>14</v>
      </c>
      <c r="F529" s="141">
        <f t="shared" si="8"/>
        <v>0.61100569259962045</v>
      </c>
    </row>
    <row r="530" spans="1:6" x14ac:dyDescent="0.25">
      <c r="A530">
        <v>528</v>
      </c>
      <c r="B530" s="143">
        <v>132</v>
      </c>
      <c r="C530" s="143">
        <v>322</v>
      </c>
      <c r="D530" s="143">
        <v>60</v>
      </c>
      <c r="E530" s="143">
        <v>14</v>
      </c>
      <c r="F530" s="141">
        <f t="shared" si="8"/>
        <v>0.60984848484848486</v>
      </c>
    </row>
    <row r="531" spans="1:6" x14ac:dyDescent="0.25">
      <c r="A531">
        <v>529</v>
      </c>
      <c r="B531" s="143">
        <v>132</v>
      </c>
      <c r="C531" s="143">
        <v>323</v>
      </c>
      <c r="D531" s="143">
        <v>60</v>
      </c>
      <c r="E531" s="143">
        <v>14</v>
      </c>
      <c r="F531" s="141">
        <f t="shared" si="8"/>
        <v>0.61058601134215496</v>
      </c>
    </row>
    <row r="532" spans="1:6" x14ac:dyDescent="0.25">
      <c r="A532">
        <v>530</v>
      </c>
      <c r="B532" s="143">
        <v>132</v>
      </c>
      <c r="C532" s="143">
        <v>324</v>
      </c>
      <c r="D532" s="143">
        <v>60</v>
      </c>
      <c r="E532" s="143">
        <v>14</v>
      </c>
      <c r="F532" s="141">
        <f t="shared" si="8"/>
        <v>0.61132075471698111</v>
      </c>
    </row>
    <row r="533" spans="1:6" x14ac:dyDescent="0.25">
      <c r="A533">
        <v>531</v>
      </c>
      <c r="B533" s="143">
        <v>132</v>
      </c>
      <c r="C533" s="143">
        <v>325</v>
      </c>
      <c r="D533" s="143">
        <v>60</v>
      </c>
      <c r="E533" s="143">
        <v>14</v>
      </c>
      <c r="F533" s="141">
        <f t="shared" si="8"/>
        <v>0.61205273069679844</v>
      </c>
    </row>
    <row r="534" spans="1:6" x14ac:dyDescent="0.25">
      <c r="A534">
        <v>532</v>
      </c>
      <c r="B534" s="143">
        <v>133</v>
      </c>
      <c r="C534" s="143">
        <v>325</v>
      </c>
      <c r="D534" s="143">
        <v>60</v>
      </c>
      <c r="E534" s="143">
        <v>14</v>
      </c>
      <c r="F534" s="141">
        <f t="shared" si="8"/>
        <v>0.61090225563909772</v>
      </c>
    </row>
    <row r="535" spans="1:6" x14ac:dyDescent="0.25">
      <c r="A535">
        <v>533</v>
      </c>
      <c r="B535" s="143">
        <v>133</v>
      </c>
      <c r="C535" s="143">
        <v>326</v>
      </c>
      <c r="D535" s="143">
        <v>60</v>
      </c>
      <c r="E535" s="143">
        <v>14</v>
      </c>
      <c r="F535" s="141">
        <f t="shared" si="8"/>
        <v>0.61163227016885557</v>
      </c>
    </row>
    <row r="536" spans="1:6" x14ac:dyDescent="0.25">
      <c r="A536">
        <v>534</v>
      </c>
      <c r="B536" s="143">
        <v>133</v>
      </c>
      <c r="C536" s="143">
        <v>327</v>
      </c>
      <c r="D536" s="143">
        <v>60</v>
      </c>
      <c r="E536" s="143">
        <v>14</v>
      </c>
      <c r="F536" s="141">
        <f t="shared" si="8"/>
        <v>0.61235955056179781</v>
      </c>
    </row>
    <row r="537" spans="1:6" x14ac:dyDescent="0.25">
      <c r="A537">
        <v>535</v>
      </c>
      <c r="B537" s="143">
        <v>133</v>
      </c>
      <c r="C537" s="143">
        <v>328</v>
      </c>
      <c r="D537" s="143">
        <v>60</v>
      </c>
      <c r="E537" s="143">
        <v>14</v>
      </c>
      <c r="F537" s="141">
        <f t="shared" si="8"/>
        <v>0.61308411214953273</v>
      </c>
    </row>
    <row r="538" spans="1:6" x14ac:dyDescent="0.25">
      <c r="A538">
        <v>536</v>
      </c>
      <c r="B538" s="143">
        <v>134</v>
      </c>
      <c r="C538" s="143">
        <v>328</v>
      </c>
      <c r="D538" s="143">
        <v>60</v>
      </c>
      <c r="E538" s="143">
        <v>14</v>
      </c>
      <c r="F538" s="141">
        <f t="shared" si="8"/>
        <v>0.61194029850746268</v>
      </c>
    </row>
    <row r="539" spans="1:6" x14ac:dyDescent="0.25">
      <c r="A539">
        <v>537</v>
      </c>
      <c r="B539" s="143">
        <v>134</v>
      </c>
      <c r="C539" s="143">
        <v>329</v>
      </c>
      <c r="D539" s="143">
        <v>60</v>
      </c>
      <c r="E539" s="143">
        <v>14</v>
      </c>
      <c r="F539" s="141">
        <f t="shared" si="8"/>
        <v>0.61266294227188078</v>
      </c>
    </row>
    <row r="540" spans="1:6" x14ac:dyDescent="0.25">
      <c r="A540">
        <v>538</v>
      </c>
      <c r="B540" s="143">
        <v>134</v>
      </c>
      <c r="C540" s="143">
        <v>330</v>
      </c>
      <c r="D540" s="143">
        <v>60</v>
      </c>
      <c r="E540" s="143">
        <v>14</v>
      </c>
      <c r="F540" s="141">
        <f t="shared" si="8"/>
        <v>0.61338289962825276</v>
      </c>
    </row>
    <row r="541" spans="1:6" x14ac:dyDescent="0.25">
      <c r="A541">
        <v>539</v>
      </c>
      <c r="B541" s="143">
        <v>134</v>
      </c>
      <c r="C541" s="143">
        <v>331</v>
      </c>
      <c r="D541" s="143">
        <v>60</v>
      </c>
      <c r="E541" s="143">
        <v>14</v>
      </c>
      <c r="F541" s="141">
        <f t="shared" si="8"/>
        <v>0.614100185528757</v>
      </c>
    </row>
    <row r="542" spans="1:6" x14ac:dyDescent="0.25">
      <c r="A542">
        <v>540</v>
      </c>
      <c r="B542" s="143">
        <v>135</v>
      </c>
      <c r="C542" s="143">
        <v>331</v>
      </c>
      <c r="D542" s="143">
        <v>60</v>
      </c>
      <c r="E542" s="143">
        <v>14</v>
      </c>
      <c r="F542" s="141">
        <f t="shared" si="8"/>
        <v>0.61296296296296293</v>
      </c>
    </row>
    <row r="543" spans="1:6" x14ac:dyDescent="0.25">
      <c r="A543">
        <v>541</v>
      </c>
      <c r="B543" s="143">
        <v>135</v>
      </c>
      <c r="C543" s="143">
        <v>332</v>
      </c>
      <c r="D543" s="143">
        <v>60</v>
      </c>
      <c r="E543" s="143">
        <v>14</v>
      </c>
      <c r="F543" s="141">
        <f t="shared" si="8"/>
        <v>0.61367837338262476</v>
      </c>
    </row>
    <row r="544" spans="1:6" x14ac:dyDescent="0.25">
      <c r="A544">
        <v>542</v>
      </c>
      <c r="B544" s="143">
        <v>135</v>
      </c>
      <c r="C544" s="143">
        <v>333</v>
      </c>
      <c r="D544" s="143">
        <v>60</v>
      </c>
      <c r="E544" s="143">
        <v>14</v>
      </c>
      <c r="F544" s="141">
        <f t="shared" si="8"/>
        <v>0.61439114391143912</v>
      </c>
    </row>
    <row r="545" spans="1:6" x14ac:dyDescent="0.25">
      <c r="A545">
        <v>543</v>
      </c>
      <c r="B545" s="143">
        <v>135</v>
      </c>
      <c r="C545" s="143">
        <v>334</v>
      </c>
      <c r="D545" s="143">
        <v>60</v>
      </c>
      <c r="E545" s="143">
        <v>14</v>
      </c>
      <c r="F545" s="141">
        <f t="shared" si="8"/>
        <v>0.61510128913443829</v>
      </c>
    </row>
    <row r="546" spans="1:6" x14ac:dyDescent="0.25">
      <c r="A546">
        <v>544</v>
      </c>
      <c r="B546" s="143">
        <v>136</v>
      </c>
      <c r="C546" s="143">
        <v>334</v>
      </c>
      <c r="D546" s="143">
        <v>60</v>
      </c>
      <c r="E546" s="143">
        <v>14</v>
      </c>
      <c r="F546" s="141">
        <f t="shared" si="8"/>
        <v>0.61397058823529416</v>
      </c>
    </row>
    <row r="547" spans="1:6" x14ac:dyDescent="0.25">
      <c r="A547">
        <v>545</v>
      </c>
      <c r="B547" s="143">
        <v>136</v>
      </c>
      <c r="C547" s="143">
        <v>335</v>
      </c>
      <c r="D547" s="143">
        <v>60</v>
      </c>
      <c r="E547" s="143">
        <v>14</v>
      </c>
      <c r="F547" s="141">
        <f t="shared" si="8"/>
        <v>0.61467889908256879</v>
      </c>
    </row>
    <row r="548" spans="1:6" x14ac:dyDescent="0.25">
      <c r="A548">
        <v>546</v>
      </c>
      <c r="B548" s="143">
        <v>136</v>
      </c>
      <c r="C548" s="143">
        <v>336</v>
      </c>
      <c r="D548" s="143">
        <v>60</v>
      </c>
      <c r="E548" s="143">
        <v>14</v>
      </c>
      <c r="F548" s="141">
        <f t="shared" si="8"/>
        <v>0.61538461538461542</v>
      </c>
    </row>
    <row r="549" spans="1:6" x14ac:dyDescent="0.25">
      <c r="A549">
        <v>547</v>
      </c>
      <c r="B549" s="143">
        <v>136</v>
      </c>
      <c r="C549" s="143">
        <v>337</v>
      </c>
      <c r="D549" s="143">
        <v>60</v>
      </c>
      <c r="E549" s="143">
        <v>14</v>
      </c>
      <c r="F549" s="141">
        <f t="shared" si="8"/>
        <v>0.61608775137111516</v>
      </c>
    </row>
    <row r="550" spans="1:6" x14ac:dyDescent="0.25">
      <c r="A550">
        <v>548</v>
      </c>
      <c r="B550" s="143">
        <v>137</v>
      </c>
      <c r="C550" s="143">
        <v>337</v>
      </c>
      <c r="D550" s="143">
        <v>60</v>
      </c>
      <c r="E550" s="143">
        <v>14</v>
      </c>
      <c r="F550" s="141">
        <f t="shared" si="8"/>
        <v>0.61496350364963503</v>
      </c>
    </row>
    <row r="551" spans="1:6" x14ac:dyDescent="0.25">
      <c r="A551">
        <v>549</v>
      </c>
      <c r="B551" s="143">
        <v>137</v>
      </c>
      <c r="C551" s="143">
        <v>338</v>
      </c>
      <c r="D551" s="143">
        <v>60</v>
      </c>
      <c r="E551" s="143">
        <v>14</v>
      </c>
      <c r="F551" s="141">
        <f t="shared" si="8"/>
        <v>0.61566484517304187</v>
      </c>
    </row>
    <row r="552" spans="1:6" x14ac:dyDescent="0.25">
      <c r="A552">
        <v>550</v>
      </c>
      <c r="B552" s="143">
        <v>137</v>
      </c>
      <c r="C552" s="143">
        <v>339</v>
      </c>
      <c r="D552" s="143">
        <v>60</v>
      </c>
      <c r="E552" s="143">
        <v>14</v>
      </c>
      <c r="F552" s="141">
        <f t="shared" si="8"/>
        <v>0.61636363636363634</v>
      </c>
    </row>
    <row r="553" spans="1:6" x14ac:dyDescent="0.25">
      <c r="A553">
        <v>551</v>
      </c>
      <c r="B553" s="143">
        <v>137</v>
      </c>
      <c r="C553" s="143">
        <v>340</v>
      </c>
      <c r="D553" s="143">
        <v>60</v>
      </c>
      <c r="E553" s="143">
        <v>14</v>
      </c>
      <c r="F553" s="141">
        <f t="shared" si="8"/>
        <v>0.61705989110707804</v>
      </c>
    </row>
    <row r="554" spans="1:6" x14ac:dyDescent="0.25">
      <c r="A554">
        <v>552</v>
      </c>
      <c r="B554" s="143">
        <v>138</v>
      </c>
      <c r="C554" s="143">
        <v>340</v>
      </c>
      <c r="D554" s="143">
        <v>60</v>
      </c>
      <c r="E554" s="143">
        <v>14</v>
      </c>
      <c r="F554" s="141">
        <f t="shared" si="8"/>
        <v>0.61594202898550721</v>
      </c>
    </row>
    <row r="555" spans="1:6" x14ac:dyDescent="0.25">
      <c r="A555">
        <v>553</v>
      </c>
      <c r="B555" s="143">
        <v>138</v>
      </c>
      <c r="C555" s="143">
        <v>341</v>
      </c>
      <c r="D555" s="143">
        <v>60</v>
      </c>
      <c r="E555" s="143">
        <v>14</v>
      </c>
      <c r="F555" s="141">
        <f t="shared" si="8"/>
        <v>0.6166365280289331</v>
      </c>
    </row>
    <row r="556" spans="1:6" x14ac:dyDescent="0.25">
      <c r="A556">
        <v>554</v>
      </c>
      <c r="B556" s="143">
        <v>138</v>
      </c>
      <c r="C556" s="143">
        <v>342</v>
      </c>
      <c r="D556" s="143">
        <v>60</v>
      </c>
      <c r="E556" s="143">
        <v>14</v>
      </c>
      <c r="F556" s="141">
        <f t="shared" si="8"/>
        <v>0.61732851985559567</v>
      </c>
    </row>
    <row r="557" spans="1:6" x14ac:dyDescent="0.25">
      <c r="A557">
        <v>555</v>
      </c>
      <c r="B557" s="143">
        <v>138</v>
      </c>
      <c r="C557" s="143">
        <v>343</v>
      </c>
      <c r="D557" s="143">
        <v>60</v>
      </c>
      <c r="E557" s="143">
        <v>14</v>
      </c>
      <c r="F557" s="141">
        <f t="shared" si="8"/>
        <v>0.61801801801801803</v>
      </c>
    </row>
    <row r="558" spans="1:6" x14ac:dyDescent="0.25">
      <c r="A558">
        <v>556</v>
      </c>
      <c r="B558" s="143">
        <v>139</v>
      </c>
      <c r="C558" s="143">
        <v>343</v>
      </c>
      <c r="D558" s="143">
        <v>60</v>
      </c>
      <c r="E558" s="143">
        <v>14</v>
      </c>
      <c r="F558" s="141">
        <f t="shared" si="8"/>
        <v>0.61690647482014394</v>
      </c>
    </row>
    <row r="559" spans="1:6" x14ac:dyDescent="0.25">
      <c r="A559">
        <v>557</v>
      </c>
      <c r="B559" s="143">
        <v>139</v>
      </c>
      <c r="C559" s="143">
        <v>344</v>
      </c>
      <c r="D559" s="143">
        <v>60</v>
      </c>
      <c r="E559" s="143">
        <v>14</v>
      </c>
      <c r="F559" s="141">
        <f t="shared" si="8"/>
        <v>0.61759425493716336</v>
      </c>
    </row>
    <row r="560" spans="1:6" x14ac:dyDescent="0.25">
      <c r="A560">
        <v>558</v>
      </c>
      <c r="B560" s="143">
        <v>139</v>
      </c>
      <c r="C560" s="143">
        <v>345</v>
      </c>
      <c r="D560" s="143">
        <v>60</v>
      </c>
      <c r="E560" s="143">
        <v>14</v>
      </c>
      <c r="F560" s="141">
        <f t="shared" si="8"/>
        <v>0.61827956989247312</v>
      </c>
    </row>
    <row r="561" spans="1:6" x14ac:dyDescent="0.25">
      <c r="A561">
        <v>559</v>
      </c>
      <c r="B561" s="143">
        <v>139</v>
      </c>
      <c r="C561" s="143">
        <v>346</v>
      </c>
      <c r="D561" s="143">
        <v>60</v>
      </c>
      <c r="E561" s="143">
        <v>14</v>
      </c>
      <c r="F561" s="141">
        <f t="shared" si="8"/>
        <v>0.61896243291592123</v>
      </c>
    </row>
    <row r="562" spans="1:6" x14ac:dyDescent="0.25">
      <c r="A562">
        <v>560</v>
      </c>
      <c r="B562" s="143">
        <v>140</v>
      </c>
      <c r="C562" s="143">
        <v>346</v>
      </c>
      <c r="D562" s="143">
        <v>60</v>
      </c>
      <c r="E562" s="143">
        <v>14</v>
      </c>
      <c r="F562" s="141">
        <f t="shared" si="8"/>
        <v>0.61785714285714288</v>
      </c>
    </row>
    <row r="563" spans="1:6" x14ac:dyDescent="0.25">
      <c r="A563">
        <v>561</v>
      </c>
      <c r="B563" s="143">
        <v>140</v>
      </c>
      <c r="C563" s="143">
        <v>347</v>
      </c>
      <c r="D563" s="143">
        <v>60</v>
      </c>
      <c r="E563" s="143">
        <v>14</v>
      </c>
      <c r="F563" s="141">
        <f t="shared" si="8"/>
        <v>0.61853832442067735</v>
      </c>
    </row>
    <row r="564" spans="1:6" x14ac:dyDescent="0.25">
      <c r="A564">
        <v>562</v>
      </c>
      <c r="B564" s="143">
        <v>140</v>
      </c>
      <c r="C564" s="143">
        <v>348</v>
      </c>
      <c r="D564" s="143">
        <v>60</v>
      </c>
      <c r="E564" s="143">
        <v>14</v>
      </c>
      <c r="F564" s="141">
        <f t="shared" si="8"/>
        <v>0.61921708185053381</v>
      </c>
    </row>
    <row r="565" spans="1:6" x14ac:dyDescent="0.25">
      <c r="A565">
        <v>563</v>
      </c>
      <c r="B565" s="143">
        <v>140</v>
      </c>
      <c r="C565" s="143">
        <v>349</v>
      </c>
      <c r="D565" s="143">
        <v>60</v>
      </c>
      <c r="E565" s="143">
        <v>14</v>
      </c>
      <c r="F565" s="141">
        <f t="shared" si="8"/>
        <v>0.61989342806394321</v>
      </c>
    </row>
    <row r="566" spans="1:6" x14ac:dyDescent="0.25">
      <c r="A566">
        <v>564</v>
      </c>
      <c r="B566" s="143">
        <v>141</v>
      </c>
      <c r="C566" s="143">
        <v>349</v>
      </c>
      <c r="D566" s="143">
        <v>60</v>
      </c>
      <c r="E566" s="143">
        <v>14</v>
      </c>
      <c r="F566" s="141">
        <f t="shared" si="8"/>
        <v>0.61879432624113473</v>
      </c>
    </row>
    <row r="567" spans="1:6" x14ac:dyDescent="0.25">
      <c r="A567">
        <v>565</v>
      </c>
      <c r="B567" s="143">
        <v>141</v>
      </c>
      <c r="C567" s="143">
        <v>350</v>
      </c>
      <c r="D567" s="143">
        <v>60</v>
      </c>
      <c r="E567" s="143">
        <v>14</v>
      </c>
      <c r="F567" s="141">
        <f t="shared" si="8"/>
        <v>0.61946902654867253</v>
      </c>
    </row>
    <row r="568" spans="1:6" x14ac:dyDescent="0.25">
      <c r="A568">
        <v>566</v>
      </c>
      <c r="B568" s="143">
        <v>141</v>
      </c>
      <c r="C568" s="143">
        <v>351</v>
      </c>
      <c r="D568" s="143">
        <v>60</v>
      </c>
      <c r="E568" s="143">
        <v>14</v>
      </c>
      <c r="F568" s="141">
        <f t="shared" si="8"/>
        <v>0.62014134275618371</v>
      </c>
    </row>
    <row r="569" spans="1:6" x14ac:dyDescent="0.25">
      <c r="A569">
        <v>567</v>
      </c>
      <c r="B569" s="143">
        <v>141</v>
      </c>
      <c r="C569" s="143">
        <v>352</v>
      </c>
      <c r="D569" s="143">
        <v>60</v>
      </c>
      <c r="E569" s="143">
        <v>14</v>
      </c>
      <c r="F569" s="141">
        <f t="shared" si="8"/>
        <v>0.62081128747795411</v>
      </c>
    </row>
    <row r="570" spans="1:6" x14ac:dyDescent="0.25">
      <c r="A570">
        <v>568</v>
      </c>
      <c r="B570" s="143">
        <v>142</v>
      </c>
      <c r="C570" s="143">
        <v>352</v>
      </c>
      <c r="D570" s="143">
        <v>60</v>
      </c>
      <c r="E570" s="143">
        <v>14</v>
      </c>
      <c r="F570" s="141">
        <f t="shared" si="8"/>
        <v>0.61971830985915488</v>
      </c>
    </row>
    <row r="571" spans="1:6" x14ac:dyDescent="0.25">
      <c r="A571">
        <v>569</v>
      </c>
      <c r="B571" s="143">
        <v>142</v>
      </c>
      <c r="C571" s="143">
        <v>353</v>
      </c>
      <c r="D571" s="143">
        <v>60</v>
      </c>
      <c r="E571" s="143">
        <v>14</v>
      </c>
      <c r="F571" s="141">
        <f t="shared" si="8"/>
        <v>0.62038664323374337</v>
      </c>
    </row>
    <row r="572" spans="1:6" x14ac:dyDescent="0.25">
      <c r="A572">
        <v>570</v>
      </c>
      <c r="B572" s="143">
        <v>142</v>
      </c>
      <c r="C572" s="143">
        <v>354</v>
      </c>
      <c r="D572" s="143">
        <v>60</v>
      </c>
      <c r="E572" s="143">
        <v>14</v>
      </c>
      <c r="F572" s="141">
        <f t="shared" si="8"/>
        <v>0.62105263157894741</v>
      </c>
    </row>
    <row r="573" spans="1:6" x14ac:dyDescent="0.25">
      <c r="A573">
        <v>571</v>
      </c>
      <c r="B573" s="143">
        <v>142</v>
      </c>
      <c r="C573" s="143">
        <v>355</v>
      </c>
      <c r="D573" s="143">
        <v>60</v>
      </c>
      <c r="E573" s="143">
        <v>14</v>
      </c>
      <c r="F573" s="141">
        <f t="shared" si="8"/>
        <v>0.62171628721541161</v>
      </c>
    </row>
    <row r="574" spans="1:6" x14ac:dyDescent="0.25">
      <c r="A574">
        <v>572</v>
      </c>
      <c r="B574" s="143">
        <v>143</v>
      </c>
      <c r="C574" s="143">
        <v>355</v>
      </c>
      <c r="D574" s="143">
        <v>60</v>
      </c>
      <c r="E574" s="143">
        <v>14</v>
      </c>
      <c r="F574" s="141">
        <f t="shared" si="8"/>
        <v>0.62062937062937062</v>
      </c>
    </row>
    <row r="575" spans="1:6" x14ac:dyDescent="0.25">
      <c r="A575">
        <v>573</v>
      </c>
      <c r="B575" s="143">
        <v>143</v>
      </c>
      <c r="C575" s="143">
        <v>356</v>
      </c>
      <c r="D575" s="143">
        <v>60</v>
      </c>
      <c r="E575" s="143">
        <v>14</v>
      </c>
      <c r="F575" s="141">
        <f t="shared" si="8"/>
        <v>0.62129144851657936</v>
      </c>
    </row>
    <row r="576" spans="1:6" x14ac:dyDescent="0.25">
      <c r="A576">
        <v>574</v>
      </c>
      <c r="B576" s="143">
        <v>143</v>
      </c>
      <c r="C576" s="143">
        <v>357</v>
      </c>
      <c r="D576" s="143">
        <v>60</v>
      </c>
      <c r="E576" s="143">
        <v>14</v>
      </c>
      <c r="F576" s="141">
        <f t="shared" si="8"/>
        <v>0.62195121951219512</v>
      </c>
    </row>
    <row r="577" spans="1:6" x14ac:dyDescent="0.25">
      <c r="A577">
        <v>575</v>
      </c>
      <c r="B577" s="143">
        <v>143</v>
      </c>
      <c r="C577" s="143">
        <v>358</v>
      </c>
      <c r="D577" s="143">
        <v>60</v>
      </c>
      <c r="E577" s="143">
        <v>14</v>
      </c>
      <c r="F577" s="141">
        <f t="shared" si="8"/>
        <v>0.62260869565217392</v>
      </c>
    </row>
    <row r="578" spans="1:6" x14ac:dyDescent="0.25">
      <c r="A578">
        <v>576</v>
      </c>
      <c r="B578" s="143">
        <v>144</v>
      </c>
      <c r="C578" s="143">
        <v>358</v>
      </c>
      <c r="D578" s="143">
        <v>60</v>
      </c>
      <c r="E578" s="143">
        <v>14</v>
      </c>
      <c r="F578" s="141">
        <f t="shared" si="8"/>
        <v>0.62152777777777779</v>
      </c>
    </row>
    <row r="579" spans="1:6" x14ac:dyDescent="0.25">
      <c r="A579">
        <v>577</v>
      </c>
      <c r="B579" s="143">
        <v>144</v>
      </c>
      <c r="C579" s="143">
        <v>359</v>
      </c>
      <c r="D579" s="143">
        <v>60</v>
      </c>
      <c r="E579" s="143">
        <v>14</v>
      </c>
      <c r="F579" s="141">
        <f t="shared" ref="F579:F642" si="9">+C579/A579</f>
        <v>0.62218370883882146</v>
      </c>
    </row>
    <row r="580" spans="1:6" x14ac:dyDescent="0.25">
      <c r="A580">
        <v>578</v>
      </c>
      <c r="B580" s="143">
        <v>144</v>
      </c>
      <c r="C580" s="143">
        <v>360</v>
      </c>
      <c r="D580" s="143">
        <v>60</v>
      </c>
      <c r="E580" s="143">
        <v>14</v>
      </c>
      <c r="F580" s="141">
        <f t="shared" si="9"/>
        <v>0.62283737024221453</v>
      </c>
    </row>
    <row r="581" spans="1:6" x14ac:dyDescent="0.25">
      <c r="A581">
        <v>579</v>
      </c>
      <c r="B581" s="143">
        <v>144</v>
      </c>
      <c r="C581" s="143">
        <v>361</v>
      </c>
      <c r="D581" s="143">
        <v>60</v>
      </c>
      <c r="E581" s="143">
        <v>14</v>
      </c>
      <c r="F581" s="141">
        <f t="shared" si="9"/>
        <v>0.62348877374784106</v>
      </c>
    </row>
    <row r="582" spans="1:6" x14ac:dyDescent="0.25">
      <c r="A582">
        <v>580</v>
      </c>
      <c r="B582" s="143">
        <v>145</v>
      </c>
      <c r="C582" s="143">
        <v>361</v>
      </c>
      <c r="D582" s="143">
        <v>60</v>
      </c>
      <c r="E582" s="143">
        <v>14</v>
      </c>
      <c r="F582" s="141">
        <f t="shared" si="9"/>
        <v>0.62241379310344824</v>
      </c>
    </row>
    <row r="583" spans="1:6" x14ac:dyDescent="0.25">
      <c r="A583">
        <v>581</v>
      </c>
      <c r="B583" s="143">
        <v>145</v>
      </c>
      <c r="C583" s="143">
        <v>362</v>
      </c>
      <c r="D583" s="143">
        <v>60</v>
      </c>
      <c r="E583" s="143">
        <v>14</v>
      </c>
      <c r="F583" s="141">
        <f t="shared" si="9"/>
        <v>0.62306368330464712</v>
      </c>
    </row>
    <row r="584" spans="1:6" x14ac:dyDescent="0.25">
      <c r="A584">
        <v>582</v>
      </c>
      <c r="B584" s="143">
        <v>145</v>
      </c>
      <c r="C584" s="143">
        <v>363</v>
      </c>
      <c r="D584" s="143">
        <v>60</v>
      </c>
      <c r="E584" s="143">
        <v>14</v>
      </c>
      <c r="F584" s="141">
        <f t="shared" si="9"/>
        <v>0.62371134020618557</v>
      </c>
    </row>
    <row r="585" spans="1:6" x14ac:dyDescent="0.25">
      <c r="A585">
        <v>583</v>
      </c>
      <c r="B585" s="143">
        <v>145</v>
      </c>
      <c r="C585" s="143">
        <v>364</v>
      </c>
      <c r="D585" s="143">
        <v>60</v>
      </c>
      <c r="E585" s="143">
        <v>14</v>
      </c>
      <c r="F585" s="141">
        <f t="shared" si="9"/>
        <v>0.62435677530017153</v>
      </c>
    </row>
    <row r="586" spans="1:6" x14ac:dyDescent="0.25">
      <c r="A586">
        <v>584</v>
      </c>
      <c r="B586" s="143">
        <v>146</v>
      </c>
      <c r="C586" s="143">
        <v>364</v>
      </c>
      <c r="D586" s="143">
        <v>60</v>
      </c>
      <c r="E586" s="143">
        <v>14</v>
      </c>
      <c r="F586" s="141">
        <f t="shared" si="9"/>
        <v>0.62328767123287676</v>
      </c>
    </row>
    <row r="587" spans="1:6" x14ac:dyDescent="0.25">
      <c r="A587">
        <v>585</v>
      </c>
      <c r="B587" s="143">
        <v>146</v>
      </c>
      <c r="C587" s="143">
        <v>365</v>
      </c>
      <c r="D587" s="143">
        <v>60</v>
      </c>
      <c r="E587" s="143">
        <v>14</v>
      </c>
      <c r="F587" s="141">
        <f t="shared" si="9"/>
        <v>0.62393162393162394</v>
      </c>
    </row>
    <row r="588" spans="1:6" x14ac:dyDescent="0.25">
      <c r="A588">
        <v>586</v>
      </c>
      <c r="B588" s="143">
        <v>146</v>
      </c>
      <c r="C588" s="143">
        <v>366</v>
      </c>
      <c r="D588" s="143">
        <v>60</v>
      </c>
      <c r="E588" s="143">
        <v>14</v>
      </c>
      <c r="F588" s="141">
        <f t="shared" si="9"/>
        <v>0.62457337883959041</v>
      </c>
    </row>
    <row r="589" spans="1:6" x14ac:dyDescent="0.25">
      <c r="A589">
        <v>587</v>
      </c>
      <c r="B589" s="143">
        <v>146</v>
      </c>
      <c r="C589" s="143">
        <v>367</v>
      </c>
      <c r="D589" s="143">
        <v>60</v>
      </c>
      <c r="E589" s="143">
        <v>14</v>
      </c>
      <c r="F589" s="141">
        <f t="shared" si="9"/>
        <v>0.62521294718909715</v>
      </c>
    </row>
    <row r="590" spans="1:6" x14ac:dyDescent="0.25">
      <c r="A590">
        <v>588</v>
      </c>
      <c r="B590" s="143">
        <v>147</v>
      </c>
      <c r="C590" s="143">
        <v>367</v>
      </c>
      <c r="D590" s="143">
        <v>60</v>
      </c>
      <c r="E590" s="143">
        <v>14</v>
      </c>
      <c r="F590" s="141">
        <f t="shared" si="9"/>
        <v>0.62414965986394555</v>
      </c>
    </row>
    <row r="591" spans="1:6" x14ac:dyDescent="0.25">
      <c r="A591">
        <v>589</v>
      </c>
      <c r="B591" s="143">
        <v>147</v>
      </c>
      <c r="C591" s="143">
        <v>368</v>
      </c>
      <c r="D591" s="143">
        <v>60</v>
      </c>
      <c r="E591" s="143">
        <v>14</v>
      </c>
      <c r="F591" s="141">
        <f t="shared" si="9"/>
        <v>0.62478777589134127</v>
      </c>
    </row>
    <row r="592" spans="1:6" x14ac:dyDescent="0.25">
      <c r="A592">
        <v>590</v>
      </c>
      <c r="B592" s="143">
        <v>147</v>
      </c>
      <c r="C592" s="143">
        <v>369</v>
      </c>
      <c r="D592" s="143">
        <v>60</v>
      </c>
      <c r="E592" s="143">
        <v>14</v>
      </c>
      <c r="F592" s="141">
        <f t="shared" si="9"/>
        <v>0.62542372881355934</v>
      </c>
    </row>
    <row r="593" spans="1:6" x14ac:dyDescent="0.25">
      <c r="A593">
        <v>591</v>
      </c>
      <c r="B593" s="143">
        <v>147</v>
      </c>
      <c r="C593" s="143">
        <v>370</v>
      </c>
      <c r="D593" s="143">
        <v>60</v>
      </c>
      <c r="E593" s="143">
        <v>14</v>
      </c>
      <c r="F593" s="141">
        <f t="shared" si="9"/>
        <v>0.62605752961082906</v>
      </c>
    </row>
    <row r="594" spans="1:6" x14ac:dyDescent="0.25">
      <c r="A594">
        <v>592</v>
      </c>
      <c r="B594" s="143">
        <v>148</v>
      </c>
      <c r="C594" s="143">
        <v>370</v>
      </c>
      <c r="D594" s="143">
        <v>60</v>
      </c>
      <c r="E594" s="143">
        <v>14</v>
      </c>
      <c r="F594" s="141">
        <f t="shared" si="9"/>
        <v>0.625</v>
      </c>
    </row>
    <row r="595" spans="1:6" x14ac:dyDescent="0.25">
      <c r="A595">
        <v>593</v>
      </c>
      <c r="B595" s="143">
        <v>148</v>
      </c>
      <c r="C595" s="143">
        <v>371</v>
      </c>
      <c r="D595" s="143">
        <v>60</v>
      </c>
      <c r="E595" s="143">
        <v>14</v>
      </c>
      <c r="F595" s="141">
        <f t="shared" si="9"/>
        <v>0.62563237774030356</v>
      </c>
    </row>
    <row r="596" spans="1:6" x14ac:dyDescent="0.25">
      <c r="A596">
        <v>594</v>
      </c>
      <c r="B596" s="143">
        <v>148</v>
      </c>
      <c r="C596" s="143">
        <v>372</v>
      </c>
      <c r="D596" s="143">
        <v>60</v>
      </c>
      <c r="E596" s="143">
        <v>14</v>
      </c>
      <c r="F596" s="141">
        <f t="shared" si="9"/>
        <v>0.6262626262626263</v>
      </c>
    </row>
    <row r="597" spans="1:6" x14ac:dyDescent="0.25">
      <c r="A597">
        <v>595</v>
      </c>
      <c r="B597" s="143">
        <v>148</v>
      </c>
      <c r="C597" s="143">
        <v>373</v>
      </c>
      <c r="D597" s="143">
        <v>60</v>
      </c>
      <c r="E597" s="143">
        <v>14</v>
      </c>
      <c r="F597" s="141">
        <f t="shared" si="9"/>
        <v>0.626890756302521</v>
      </c>
    </row>
    <row r="598" spans="1:6" x14ac:dyDescent="0.25">
      <c r="A598">
        <v>596</v>
      </c>
      <c r="B598" s="143">
        <v>149</v>
      </c>
      <c r="C598" s="143">
        <v>373</v>
      </c>
      <c r="D598" s="143">
        <v>60</v>
      </c>
      <c r="E598" s="143">
        <v>14</v>
      </c>
      <c r="F598" s="141">
        <f t="shared" si="9"/>
        <v>0.62583892617449666</v>
      </c>
    </row>
    <row r="599" spans="1:6" x14ac:dyDescent="0.25">
      <c r="A599">
        <v>597</v>
      </c>
      <c r="B599" s="143">
        <v>149</v>
      </c>
      <c r="C599" s="143">
        <v>374</v>
      </c>
      <c r="D599" s="143">
        <v>60</v>
      </c>
      <c r="E599" s="143">
        <v>14</v>
      </c>
      <c r="F599" s="141">
        <f t="shared" si="9"/>
        <v>0.62646566164154105</v>
      </c>
    </row>
    <row r="600" spans="1:6" x14ac:dyDescent="0.25">
      <c r="A600">
        <v>598</v>
      </c>
      <c r="B600" s="143">
        <v>149</v>
      </c>
      <c r="C600" s="143">
        <v>375</v>
      </c>
      <c r="D600" s="143">
        <v>60</v>
      </c>
      <c r="E600" s="143">
        <v>14</v>
      </c>
      <c r="F600" s="141">
        <f t="shared" si="9"/>
        <v>0.62709030100334451</v>
      </c>
    </row>
    <row r="601" spans="1:6" x14ac:dyDescent="0.25">
      <c r="A601">
        <v>599</v>
      </c>
      <c r="B601" s="143">
        <v>149</v>
      </c>
      <c r="C601" s="143">
        <v>376</v>
      </c>
      <c r="D601" s="143">
        <v>60</v>
      </c>
      <c r="E601" s="143">
        <v>14</v>
      </c>
      <c r="F601" s="141">
        <f t="shared" si="9"/>
        <v>0.62771285475792993</v>
      </c>
    </row>
    <row r="602" spans="1:6" x14ac:dyDescent="0.25">
      <c r="A602">
        <v>600</v>
      </c>
      <c r="B602" s="143">
        <v>150</v>
      </c>
      <c r="C602" s="143">
        <v>376</v>
      </c>
      <c r="D602" s="143">
        <v>60</v>
      </c>
      <c r="E602" s="143">
        <v>14</v>
      </c>
      <c r="F602" s="141">
        <f t="shared" si="9"/>
        <v>0.62666666666666671</v>
      </c>
    </row>
    <row r="603" spans="1:6" x14ac:dyDescent="0.25">
      <c r="A603">
        <v>601</v>
      </c>
      <c r="B603" s="143">
        <v>150</v>
      </c>
      <c r="C603" s="143">
        <v>377</v>
      </c>
      <c r="D603" s="143">
        <v>60</v>
      </c>
      <c r="E603" s="143">
        <v>14</v>
      </c>
      <c r="F603" s="141">
        <f t="shared" si="9"/>
        <v>0.62728785357737105</v>
      </c>
    </row>
    <row r="604" spans="1:6" x14ac:dyDescent="0.25">
      <c r="A604">
        <v>602</v>
      </c>
      <c r="B604" s="143">
        <v>150</v>
      </c>
      <c r="C604" s="143">
        <v>378</v>
      </c>
      <c r="D604" s="143">
        <v>60</v>
      </c>
      <c r="E604" s="143">
        <v>14</v>
      </c>
      <c r="F604" s="141">
        <f t="shared" si="9"/>
        <v>0.62790697674418605</v>
      </c>
    </row>
    <row r="605" spans="1:6" x14ac:dyDescent="0.25">
      <c r="A605">
        <v>603</v>
      </c>
      <c r="B605" s="143">
        <v>150</v>
      </c>
      <c r="C605" s="143">
        <v>379</v>
      </c>
      <c r="D605" s="143">
        <v>60</v>
      </c>
      <c r="E605" s="143">
        <v>14</v>
      </c>
      <c r="F605" s="141">
        <f t="shared" si="9"/>
        <v>0.62852404643449422</v>
      </c>
    </row>
    <row r="606" spans="1:6" x14ac:dyDescent="0.25">
      <c r="A606">
        <v>604</v>
      </c>
      <c r="B606" s="143">
        <v>151</v>
      </c>
      <c r="C606" s="143">
        <v>379</v>
      </c>
      <c r="D606" s="143">
        <v>60</v>
      </c>
      <c r="E606" s="143">
        <v>14</v>
      </c>
      <c r="F606" s="141">
        <f t="shared" si="9"/>
        <v>0.62748344370860931</v>
      </c>
    </row>
    <row r="607" spans="1:6" x14ac:dyDescent="0.25">
      <c r="A607">
        <v>605</v>
      </c>
      <c r="B607" s="143">
        <v>151</v>
      </c>
      <c r="C607" s="143">
        <v>380</v>
      </c>
      <c r="D607" s="143">
        <v>60</v>
      </c>
      <c r="E607" s="143">
        <v>14</v>
      </c>
      <c r="F607" s="141">
        <f t="shared" si="9"/>
        <v>0.62809917355371903</v>
      </c>
    </row>
    <row r="608" spans="1:6" x14ac:dyDescent="0.25">
      <c r="A608">
        <v>606</v>
      </c>
      <c r="B608" s="143">
        <v>151</v>
      </c>
      <c r="C608" s="143">
        <v>381</v>
      </c>
      <c r="D608" s="143">
        <v>60</v>
      </c>
      <c r="E608" s="143">
        <v>14</v>
      </c>
      <c r="F608" s="141">
        <f t="shared" si="9"/>
        <v>0.62871287128712872</v>
      </c>
    </row>
    <row r="609" spans="1:6" x14ac:dyDescent="0.25">
      <c r="A609">
        <v>607</v>
      </c>
      <c r="B609" s="143">
        <v>151</v>
      </c>
      <c r="C609" s="143">
        <v>382</v>
      </c>
      <c r="D609" s="143">
        <v>60</v>
      </c>
      <c r="E609" s="143">
        <v>14</v>
      </c>
      <c r="F609" s="141">
        <f t="shared" si="9"/>
        <v>0.62932454695222406</v>
      </c>
    </row>
    <row r="610" spans="1:6" x14ac:dyDescent="0.25">
      <c r="A610">
        <v>608</v>
      </c>
      <c r="B610" s="143">
        <v>152</v>
      </c>
      <c r="C610" s="143">
        <v>382</v>
      </c>
      <c r="D610" s="143">
        <v>60</v>
      </c>
      <c r="E610" s="143">
        <v>14</v>
      </c>
      <c r="F610" s="141">
        <f t="shared" si="9"/>
        <v>0.62828947368421051</v>
      </c>
    </row>
    <row r="611" spans="1:6" x14ac:dyDescent="0.25">
      <c r="A611">
        <v>609</v>
      </c>
      <c r="B611" s="143">
        <v>152</v>
      </c>
      <c r="C611" s="143">
        <v>383</v>
      </c>
      <c r="D611" s="143">
        <v>60</v>
      </c>
      <c r="E611" s="143">
        <v>14</v>
      </c>
      <c r="F611" s="141">
        <f t="shared" si="9"/>
        <v>0.62889983579638753</v>
      </c>
    </row>
    <row r="612" spans="1:6" x14ac:dyDescent="0.25">
      <c r="A612">
        <v>610</v>
      </c>
      <c r="B612" s="143">
        <v>152</v>
      </c>
      <c r="C612" s="143">
        <v>384</v>
      </c>
      <c r="D612" s="143">
        <v>60</v>
      </c>
      <c r="E612" s="143">
        <v>14</v>
      </c>
      <c r="F612" s="141">
        <f t="shared" si="9"/>
        <v>0.62950819672131153</v>
      </c>
    </row>
    <row r="613" spans="1:6" x14ac:dyDescent="0.25">
      <c r="A613">
        <v>611</v>
      </c>
      <c r="B613" s="143">
        <v>152</v>
      </c>
      <c r="C613" s="143">
        <v>385</v>
      </c>
      <c r="D613" s="143">
        <v>60</v>
      </c>
      <c r="E613" s="143">
        <v>14</v>
      </c>
      <c r="F613" s="141">
        <f t="shared" si="9"/>
        <v>0.63011456628477902</v>
      </c>
    </row>
    <row r="614" spans="1:6" x14ac:dyDescent="0.25">
      <c r="A614">
        <v>612</v>
      </c>
      <c r="B614" s="143">
        <v>153</v>
      </c>
      <c r="C614" s="143">
        <v>385</v>
      </c>
      <c r="D614" s="143">
        <v>60</v>
      </c>
      <c r="E614" s="143">
        <v>14</v>
      </c>
      <c r="F614" s="141">
        <f t="shared" si="9"/>
        <v>0.62908496732026142</v>
      </c>
    </row>
    <row r="615" spans="1:6" x14ac:dyDescent="0.25">
      <c r="A615">
        <v>613</v>
      </c>
      <c r="B615" s="143">
        <v>153</v>
      </c>
      <c r="C615" s="143">
        <v>386</v>
      </c>
      <c r="D615" s="143">
        <v>60</v>
      </c>
      <c r="E615" s="143">
        <v>14</v>
      </c>
      <c r="F615" s="141">
        <f t="shared" si="9"/>
        <v>0.62969004893964109</v>
      </c>
    </row>
    <row r="616" spans="1:6" x14ac:dyDescent="0.25">
      <c r="A616">
        <v>614</v>
      </c>
      <c r="B616" s="143">
        <v>153</v>
      </c>
      <c r="C616" s="143">
        <v>387</v>
      </c>
      <c r="D616" s="143">
        <v>60</v>
      </c>
      <c r="E616" s="143">
        <v>14</v>
      </c>
      <c r="F616" s="141">
        <f t="shared" si="9"/>
        <v>0.63029315960912047</v>
      </c>
    </row>
    <row r="617" spans="1:6" x14ac:dyDescent="0.25">
      <c r="A617">
        <v>615</v>
      </c>
      <c r="B617" s="143">
        <v>153</v>
      </c>
      <c r="C617" s="143">
        <v>388</v>
      </c>
      <c r="D617" s="143">
        <v>60</v>
      </c>
      <c r="E617" s="143">
        <v>14</v>
      </c>
      <c r="F617" s="141">
        <f t="shared" si="9"/>
        <v>0.6308943089430894</v>
      </c>
    </row>
    <row r="618" spans="1:6" x14ac:dyDescent="0.25">
      <c r="A618">
        <v>616</v>
      </c>
      <c r="B618" s="143">
        <v>154</v>
      </c>
      <c r="C618" s="143">
        <v>388</v>
      </c>
      <c r="D618" s="143">
        <v>60</v>
      </c>
      <c r="E618" s="143">
        <v>14</v>
      </c>
      <c r="F618" s="141">
        <f t="shared" si="9"/>
        <v>0.62987012987012991</v>
      </c>
    </row>
    <row r="619" spans="1:6" x14ac:dyDescent="0.25">
      <c r="A619">
        <v>617</v>
      </c>
      <c r="B619" s="143">
        <v>154</v>
      </c>
      <c r="C619" s="143">
        <v>389</v>
      </c>
      <c r="D619" s="143">
        <v>60</v>
      </c>
      <c r="E619" s="143">
        <v>14</v>
      </c>
      <c r="F619" s="141">
        <f t="shared" si="9"/>
        <v>0.63047001620745546</v>
      </c>
    </row>
    <row r="620" spans="1:6" x14ac:dyDescent="0.25">
      <c r="A620">
        <v>618</v>
      </c>
      <c r="B620" s="143">
        <v>154</v>
      </c>
      <c r="C620" s="143">
        <v>390</v>
      </c>
      <c r="D620" s="143">
        <v>60</v>
      </c>
      <c r="E620" s="143">
        <v>14</v>
      </c>
      <c r="F620" s="141">
        <f t="shared" si="9"/>
        <v>0.6310679611650486</v>
      </c>
    </row>
    <row r="621" spans="1:6" x14ac:dyDescent="0.25">
      <c r="A621">
        <v>619</v>
      </c>
      <c r="B621" s="143">
        <v>154</v>
      </c>
      <c r="C621" s="143">
        <v>391</v>
      </c>
      <c r="D621" s="143">
        <v>60</v>
      </c>
      <c r="E621" s="143">
        <v>14</v>
      </c>
      <c r="F621" s="141">
        <f t="shared" si="9"/>
        <v>0.63166397415185782</v>
      </c>
    </row>
    <row r="622" spans="1:6" x14ac:dyDescent="0.25">
      <c r="A622">
        <v>620</v>
      </c>
      <c r="B622" s="143">
        <v>155</v>
      </c>
      <c r="C622" s="143">
        <v>391</v>
      </c>
      <c r="D622" s="143">
        <v>60</v>
      </c>
      <c r="E622" s="143">
        <v>14</v>
      </c>
      <c r="F622" s="141">
        <f t="shared" si="9"/>
        <v>0.63064516129032255</v>
      </c>
    </row>
    <row r="623" spans="1:6" x14ac:dyDescent="0.25">
      <c r="A623">
        <v>621</v>
      </c>
      <c r="B623" s="143">
        <v>155</v>
      </c>
      <c r="C623" s="143">
        <v>392</v>
      </c>
      <c r="D623" s="143">
        <v>60</v>
      </c>
      <c r="E623" s="143">
        <v>14</v>
      </c>
      <c r="F623" s="141">
        <f t="shared" si="9"/>
        <v>0.6312399355877617</v>
      </c>
    </row>
    <row r="624" spans="1:6" x14ac:dyDescent="0.25">
      <c r="A624">
        <v>622</v>
      </c>
      <c r="B624" s="143">
        <v>155</v>
      </c>
      <c r="C624" s="143">
        <v>393</v>
      </c>
      <c r="D624" s="143">
        <v>60</v>
      </c>
      <c r="E624" s="143">
        <v>14</v>
      </c>
      <c r="F624" s="141">
        <f t="shared" si="9"/>
        <v>0.63183279742765275</v>
      </c>
    </row>
    <row r="625" spans="1:6" x14ac:dyDescent="0.25">
      <c r="A625">
        <v>623</v>
      </c>
      <c r="B625" s="143">
        <v>155</v>
      </c>
      <c r="C625" s="143">
        <v>394</v>
      </c>
      <c r="D625" s="143">
        <v>60</v>
      </c>
      <c r="E625" s="143">
        <v>14</v>
      </c>
      <c r="F625" s="141">
        <f t="shared" si="9"/>
        <v>0.6324237560192616</v>
      </c>
    </row>
    <row r="626" spans="1:6" x14ac:dyDescent="0.25">
      <c r="A626">
        <v>624</v>
      </c>
      <c r="B626" s="143">
        <v>156</v>
      </c>
      <c r="C626" s="143">
        <v>394</v>
      </c>
      <c r="D626" s="143">
        <v>60</v>
      </c>
      <c r="E626" s="143">
        <v>14</v>
      </c>
      <c r="F626" s="141">
        <f t="shared" si="9"/>
        <v>0.63141025641025639</v>
      </c>
    </row>
    <row r="627" spans="1:6" x14ac:dyDescent="0.25">
      <c r="A627">
        <v>625</v>
      </c>
      <c r="B627" s="143">
        <v>156</v>
      </c>
      <c r="C627" s="143">
        <v>395</v>
      </c>
      <c r="D627" s="143">
        <v>60</v>
      </c>
      <c r="E627" s="143">
        <v>14</v>
      </c>
      <c r="F627" s="141">
        <f t="shared" si="9"/>
        <v>0.63200000000000001</v>
      </c>
    </row>
    <row r="628" spans="1:6" x14ac:dyDescent="0.25">
      <c r="A628">
        <v>626</v>
      </c>
      <c r="B628" s="143">
        <v>156</v>
      </c>
      <c r="C628" s="143">
        <v>396</v>
      </c>
      <c r="D628" s="143">
        <v>60</v>
      </c>
      <c r="E628" s="143">
        <v>14</v>
      </c>
      <c r="F628" s="141">
        <f t="shared" si="9"/>
        <v>0.63258785942492013</v>
      </c>
    </row>
    <row r="629" spans="1:6" x14ac:dyDescent="0.25">
      <c r="A629">
        <v>627</v>
      </c>
      <c r="B629" s="143">
        <v>156</v>
      </c>
      <c r="C629" s="143">
        <v>397</v>
      </c>
      <c r="D629" s="143">
        <v>60</v>
      </c>
      <c r="E629" s="143">
        <v>14</v>
      </c>
      <c r="F629" s="141">
        <f t="shared" si="9"/>
        <v>0.6331738437001595</v>
      </c>
    </row>
    <row r="630" spans="1:6" x14ac:dyDescent="0.25">
      <c r="A630">
        <v>628</v>
      </c>
      <c r="B630" s="143">
        <v>157</v>
      </c>
      <c r="C630" s="143">
        <v>397</v>
      </c>
      <c r="D630" s="143">
        <v>60</v>
      </c>
      <c r="E630" s="143">
        <v>14</v>
      </c>
      <c r="F630" s="141">
        <f t="shared" si="9"/>
        <v>0.63216560509554143</v>
      </c>
    </row>
    <row r="631" spans="1:6" x14ac:dyDescent="0.25">
      <c r="A631">
        <v>629</v>
      </c>
      <c r="B631" s="143">
        <v>157</v>
      </c>
      <c r="C631" s="143">
        <v>398</v>
      </c>
      <c r="D631" s="143">
        <v>60</v>
      </c>
      <c r="E631" s="143">
        <v>14</v>
      </c>
      <c r="F631" s="141">
        <f t="shared" si="9"/>
        <v>0.63275039745627981</v>
      </c>
    </row>
    <row r="632" spans="1:6" x14ac:dyDescent="0.25">
      <c r="A632">
        <v>630</v>
      </c>
      <c r="B632" s="143">
        <v>157</v>
      </c>
      <c r="C632" s="143">
        <v>399</v>
      </c>
      <c r="D632" s="143">
        <v>60</v>
      </c>
      <c r="E632" s="143">
        <v>14</v>
      </c>
      <c r="F632" s="141">
        <f t="shared" si="9"/>
        <v>0.6333333333333333</v>
      </c>
    </row>
    <row r="633" spans="1:6" x14ac:dyDescent="0.25">
      <c r="A633">
        <v>631</v>
      </c>
      <c r="B633" s="143">
        <v>157</v>
      </c>
      <c r="C633" s="143">
        <v>400</v>
      </c>
      <c r="D633" s="143">
        <v>60</v>
      </c>
      <c r="E633" s="143">
        <v>14</v>
      </c>
      <c r="F633" s="141">
        <f t="shared" si="9"/>
        <v>0.6339144215530903</v>
      </c>
    </row>
    <row r="634" spans="1:6" x14ac:dyDescent="0.25">
      <c r="A634">
        <v>632</v>
      </c>
      <c r="B634" s="143">
        <v>158</v>
      </c>
      <c r="C634" s="143">
        <v>400</v>
      </c>
      <c r="D634" s="143">
        <v>60</v>
      </c>
      <c r="E634" s="143">
        <v>14</v>
      </c>
      <c r="F634" s="141">
        <f t="shared" si="9"/>
        <v>0.63291139240506333</v>
      </c>
    </row>
    <row r="635" spans="1:6" x14ac:dyDescent="0.25">
      <c r="A635">
        <v>633</v>
      </c>
      <c r="B635" s="143">
        <v>158</v>
      </c>
      <c r="C635" s="143">
        <v>401</v>
      </c>
      <c r="D635" s="143">
        <v>60</v>
      </c>
      <c r="E635" s="143">
        <v>14</v>
      </c>
      <c r="F635" s="141">
        <f t="shared" si="9"/>
        <v>0.63349131121642965</v>
      </c>
    </row>
    <row r="636" spans="1:6" x14ac:dyDescent="0.25">
      <c r="A636">
        <v>634</v>
      </c>
      <c r="B636" s="143">
        <v>158</v>
      </c>
      <c r="C636" s="143">
        <v>402</v>
      </c>
      <c r="D636" s="143">
        <v>60</v>
      </c>
      <c r="E636" s="143">
        <v>14</v>
      </c>
      <c r="F636" s="141">
        <f t="shared" si="9"/>
        <v>0.63406940063091488</v>
      </c>
    </row>
    <row r="637" spans="1:6" x14ac:dyDescent="0.25">
      <c r="A637">
        <v>635</v>
      </c>
      <c r="B637" s="143">
        <v>158</v>
      </c>
      <c r="C637" s="143">
        <v>403</v>
      </c>
      <c r="D637" s="143">
        <v>60</v>
      </c>
      <c r="E637" s="143">
        <v>14</v>
      </c>
      <c r="F637" s="141">
        <f t="shared" si="9"/>
        <v>0.63464566929133859</v>
      </c>
    </row>
    <row r="638" spans="1:6" x14ac:dyDescent="0.25">
      <c r="A638">
        <v>636</v>
      </c>
      <c r="B638" s="143">
        <v>159</v>
      </c>
      <c r="C638" s="143">
        <v>403</v>
      </c>
      <c r="D638" s="143">
        <v>60</v>
      </c>
      <c r="E638" s="143">
        <v>14</v>
      </c>
      <c r="F638" s="141">
        <f t="shared" si="9"/>
        <v>0.63364779874213839</v>
      </c>
    </row>
    <row r="639" spans="1:6" x14ac:dyDescent="0.25">
      <c r="A639">
        <v>637</v>
      </c>
      <c r="B639" s="143">
        <v>159</v>
      </c>
      <c r="C639" s="143">
        <v>404</v>
      </c>
      <c r="D639" s="143">
        <v>60</v>
      </c>
      <c r="E639" s="143">
        <v>14</v>
      </c>
      <c r="F639" s="141">
        <f t="shared" si="9"/>
        <v>0.6342229199372057</v>
      </c>
    </row>
    <row r="640" spans="1:6" x14ac:dyDescent="0.25">
      <c r="A640">
        <v>638</v>
      </c>
      <c r="B640" s="143">
        <v>159</v>
      </c>
      <c r="C640" s="143">
        <v>405</v>
      </c>
      <c r="D640" s="143">
        <v>60</v>
      </c>
      <c r="E640" s="143">
        <v>14</v>
      </c>
      <c r="F640" s="141">
        <f t="shared" si="9"/>
        <v>0.63479623824451414</v>
      </c>
    </row>
    <row r="641" spans="1:6" x14ac:dyDescent="0.25">
      <c r="A641">
        <v>639</v>
      </c>
      <c r="B641" s="143">
        <v>159</v>
      </c>
      <c r="C641" s="143">
        <v>406</v>
      </c>
      <c r="D641" s="143">
        <v>60</v>
      </c>
      <c r="E641" s="143">
        <v>14</v>
      </c>
      <c r="F641" s="141">
        <f t="shared" si="9"/>
        <v>0.63536776212832546</v>
      </c>
    </row>
    <row r="642" spans="1:6" x14ac:dyDescent="0.25">
      <c r="A642">
        <v>640</v>
      </c>
      <c r="B642" s="143">
        <v>160</v>
      </c>
      <c r="C642" s="143">
        <v>406</v>
      </c>
      <c r="D642" s="143">
        <v>60</v>
      </c>
      <c r="E642" s="143">
        <v>14</v>
      </c>
      <c r="F642" s="141">
        <f t="shared" si="9"/>
        <v>0.63437500000000002</v>
      </c>
    </row>
    <row r="643" spans="1:6" x14ac:dyDescent="0.25">
      <c r="A643">
        <v>641</v>
      </c>
      <c r="B643" s="143">
        <v>160</v>
      </c>
      <c r="C643" s="143">
        <v>407</v>
      </c>
      <c r="D643" s="143">
        <v>60</v>
      </c>
      <c r="E643" s="143">
        <v>14</v>
      </c>
      <c r="F643" s="141">
        <f t="shared" ref="F643:F706" si="10">+C643/A643</f>
        <v>0.63494539781591264</v>
      </c>
    </row>
    <row r="644" spans="1:6" x14ac:dyDescent="0.25">
      <c r="A644">
        <v>642</v>
      </c>
      <c r="B644" s="143">
        <v>160</v>
      </c>
      <c r="C644" s="143">
        <v>408</v>
      </c>
      <c r="D644" s="143">
        <v>60</v>
      </c>
      <c r="E644" s="143">
        <v>14</v>
      </c>
      <c r="F644" s="141">
        <f t="shared" si="10"/>
        <v>0.63551401869158874</v>
      </c>
    </row>
    <row r="645" spans="1:6" x14ac:dyDescent="0.25">
      <c r="A645">
        <v>643</v>
      </c>
      <c r="B645" s="143">
        <v>160</v>
      </c>
      <c r="C645" s="143">
        <v>409</v>
      </c>
      <c r="D645" s="143">
        <v>60</v>
      </c>
      <c r="E645" s="143">
        <v>14</v>
      </c>
      <c r="F645" s="141">
        <f t="shared" si="10"/>
        <v>0.63608087091757393</v>
      </c>
    </row>
    <row r="646" spans="1:6" x14ac:dyDescent="0.25">
      <c r="A646">
        <v>644</v>
      </c>
      <c r="B646" s="143">
        <v>161</v>
      </c>
      <c r="C646" s="143">
        <v>409</v>
      </c>
      <c r="D646" s="143">
        <v>60</v>
      </c>
      <c r="E646" s="143">
        <v>14</v>
      </c>
      <c r="F646" s="141">
        <f t="shared" si="10"/>
        <v>0.6350931677018633</v>
      </c>
    </row>
    <row r="647" spans="1:6" x14ac:dyDescent="0.25">
      <c r="A647">
        <v>645</v>
      </c>
      <c r="B647" s="143">
        <v>161</v>
      </c>
      <c r="C647" s="143">
        <v>410</v>
      </c>
      <c r="D647" s="143">
        <v>60</v>
      </c>
      <c r="E647" s="143">
        <v>14</v>
      </c>
      <c r="F647" s="141">
        <f t="shared" si="10"/>
        <v>0.63565891472868219</v>
      </c>
    </row>
    <row r="648" spans="1:6" x14ac:dyDescent="0.25">
      <c r="A648">
        <v>646</v>
      </c>
      <c r="B648" s="143">
        <v>161</v>
      </c>
      <c r="C648" s="143">
        <v>411</v>
      </c>
      <c r="D648" s="143">
        <v>60</v>
      </c>
      <c r="E648" s="143">
        <v>14</v>
      </c>
      <c r="F648" s="141">
        <f t="shared" si="10"/>
        <v>0.63622291021671828</v>
      </c>
    </row>
    <row r="649" spans="1:6" x14ac:dyDescent="0.25">
      <c r="A649">
        <v>647</v>
      </c>
      <c r="B649" s="143">
        <v>161</v>
      </c>
      <c r="C649" s="143">
        <v>412</v>
      </c>
      <c r="D649" s="143">
        <v>60</v>
      </c>
      <c r="E649" s="143">
        <v>14</v>
      </c>
      <c r="F649" s="141">
        <f t="shared" si="10"/>
        <v>0.63678516228748072</v>
      </c>
    </row>
    <row r="650" spans="1:6" x14ac:dyDescent="0.25">
      <c r="A650">
        <v>648</v>
      </c>
      <c r="B650" s="143">
        <v>162</v>
      </c>
      <c r="C650" s="143">
        <v>412</v>
      </c>
      <c r="D650" s="143">
        <v>60</v>
      </c>
      <c r="E650" s="143">
        <v>14</v>
      </c>
      <c r="F650" s="141">
        <f t="shared" si="10"/>
        <v>0.63580246913580252</v>
      </c>
    </row>
    <row r="651" spans="1:6" x14ac:dyDescent="0.25">
      <c r="A651">
        <v>649</v>
      </c>
      <c r="B651" s="143">
        <v>162</v>
      </c>
      <c r="C651" s="143">
        <v>413</v>
      </c>
      <c r="D651" s="143">
        <v>60</v>
      </c>
      <c r="E651" s="143">
        <v>14</v>
      </c>
      <c r="F651" s="141">
        <f t="shared" si="10"/>
        <v>0.63636363636363635</v>
      </c>
    </row>
    <row r="652" spans="1:6" x14ac:dyDescent="0.25">
      <c r="A652">
        <v>650</v>
      </c>
      <c r="B652" s="143">
        <v>162</v>
      </c>
      <c r="C652" s="143">
        <v>414</v>
      </c>
      <c r="D652" s="143">
        <v>60</v>
      </c>
      <c r="E652" s="143">
        <v>14</v>
      </c>
      <c r="F652" s="141">
        <f t="shared" si="10"/>
        <v>0.63692307692307693</v>
      </c>
    </row>
    <row r="653" spans="1:6" x14ac:dyDescent="0.25">
      <c r="A653">
        <v>651</v>
      </c>
      <c r="B653" s="143">
        <v>162</v>
      </c>
      <c r="C653" s="143">
        <v>415</v>
      </c>
      <c r="D653" s="143">
        <v>60</v>
      </c>
      <c r="E653" s="143">
        <v>14</v>
      </c>
      <c r="F653" s="141">
        <f t="shared" si="10"/>
        <v>0.6374807987711214</v>
      </c>
    </row>
    <row r="654" spans="1:6" x14ac:dyDescent="0.25">
      <c r="A654">
        <v>652</v>
      </c>
      <c r="B654" s="143">
        <v>163</v>
      </c>
      <c r="C654" s="143">
        <v>415</v>
      </c>
      <c r="D654" s="143">
        <v>60</v>
      </c>
      <c r="E654" s="143">
        <v>14</v>
      </c>
      <c r="F654" s="141">
        <f t="shared" si="10"/>
        <v>0.63650306748466257</v>
      </c>
    </row>
    <row r="655" spans="1:6" x14ac:dyDescent="0.25">
      <c r="A655">
        <v>653</v>
      </c>
      <c r="B655" s="143">
        <v>163</v>
      </c>
      <c r="C655" s="143">
        <v>416</v>
      </c>
      <c r="D655" s="143">
        <v>60</v>
      </c>
      <c r="E655" s="143">
        <v>14</v>
      </c>
      <c r="F655" s="141">
        <f t="shared" si="10"/>
        <v>0.6370597243491577</v>
      </c>
    </row>
    <row r="656" spans="1:6" x14ac:dyDescent="0.25">
      <c r="A656">
        <v>654</v>
      </c>
      <c r="B656" s="143">
        <v>163</v>
      </c>
      <c r="C656" s="143">
        <v>417</v>
      </c>
      <c r="D656" s="143">
        <v>60</v>
      </c>
      <c r="E656" s="143">
        <v>14</v>
      </c>
      <c r="F656" s="141">
        <f t="shared" si="10"/>
        <v>0.63761467889908252</v>
      </c>
    </row>
    <row r="657" spans="1:6" x14ac:dyDescent="0.25">
      <c r="A657">
        <v>655</v>
      </c>
      <c r="B657" s="143">
        <v>163</v>
      </c>
      <c r="C657" s="143">
        <v>418</v>
      </c>
      <c r="D657" s="143">
        <v>60</v>
      </c>
      <c r="E657" s="143">
        <v>14</v>
      </c>
      <c r="F657" s="141">
        <f t="shared" si="10"/>
        <v>0.63816793893129775</v>
      </c>
    </row>
    <row r="658" spans="1:6" x14ac:dyDescent="0.25">
      <c r="A658">
        <v>656</v>
      </c>
      <c r="B658" s="143">
        <v>164</v>
      </c>
      <c r="C658" s="143">
        <v>418</v>
      </c>
      <c r="D658" s="143">
        <v>60</v>
      </c>
      <c r="E658" s="143">
        <v>14</v>
      </c>
      <c r="F658" s="141">
        <f t="shared" si="10"/>
        <v>0.63719512195121952</v>
      </c>
    </row>
    <row r="659" spans="1:6" x14ac:dyDescent="0.25">
      <c r="A659">
        <v>657</v>
      </c>
      <c r="B659" s="143">
        <v>164</v>
      </c>
      <c r="C659" s="143">
        <v>419</v>
      </c>
      <c r="D659" s="143">
        <v>60</v>
      </c>
      <c r="E659" s="143">
        <v>14</v>
      </c>
      <c r="F659" s="141">
        <f t="shared" si="10"/>
        <v>0.63774733637747338</v>
      </c>
    </row>
    <row r="660" spans="1:6" x14ac:dyDescent="0.25">
      <c r="A660">
        <v>658</v>
      </c>
      <c r="B660" s="143">
        <v>164</v>
      </c>
      <c r="C660" s="143">
        <v>420</v>
      </c>
      <c r="D660" s="143">
        <v>60</v>
      </c>
      <c r="E660" s="143">
        <v>14</v>
      </c>
      <c r="F660" s="141">
        <f t="shared" si="10"/>
        <v>0.63829787234042556</v>
      </c>
    </row>
    <row r="661" spans="1:6" x14ac:dyDescent="0.25">
      <c r="A661">
        <v>659</v>
      </c>
      <c r="B661" s="143">
        <v>164</v>
      </c>
      <c r="C661" s="143">
        <v>421</v>
      </c>
      <c r="D661" s="143">
        <v>60</v>
      </c>
      <c r="E661" s="143">
        <v>14</v>
      </c>
      <c r="F661" s="141">
        <f t="shared" si="10"/>
        <v>0.63884673748103182</v>
      </c>
    </row>
    <row r="662" spans="1:6" x14ac:dyDescent="0.25">
      <c r="A662">
        <v>660</v>
      </c>
      <c r="B662" s="143">
        <v>165</v>
      </c>
      <c r="C662" s="143">
        <v>421</v>
      </c>
      <c r="D662" s="143">
        <v>60</v>
      </c>
      <c r="E662" s="143">
        <v>14</v>
      </c>
      <c r="F662" s="141">
        <f t="shared" si="10"/>
        <v>0.63787878787878793</v>
      </c>
    </row>
    <row r="663" spans="1:6" x14ac:dyDescent="0.25">
      <c r="A663">
        <v>661</v>
      </c>
      <c r="B663" s="143">
        <v>165</v>
      </c>
      <c r="C663" s="143">
        <v>422</v>
      </c>
      <c r="D663" s="143">
        <v>60</v>
      </c>
      <c r="E663" s="143">
        <v>14</v>
      </c>
      <c r="F663" s="141">
        <f t="shared" si="10"/>
        <v>0.63842662632375191</v>
      </c>
    </row>
    <row r="664" spans="1:6" x14ac:dyDescent="0.25">
      <c r="A664">
        <v>662</v>
      </c>
      <c r="B664" s="143">
        <v>165</v>
      </c>
      <c r="C664" s="143">
        <v>423</v>
      </c>
      <c r="D664" s="143">
        <v>60</v>
      </c>
      <c r="E664" s="143">
        <v>14</v>
      </c>
      <c r="F664" s="141">
        <f t="shared" si="10"/>
        <v>0.63897280966767367</v>
      </c>
    </row>
    <row r="665" spans="1:6" x14ac:dyDescent="0.25">
      <c r="A665">
        <v>663</v>
      </c>
      <c r="B665" s="143">
        <v>165</v>
      </c>
      <c r="C665" s="143">
        <v>424</v>
      </c>
      <c r="D665" s="143">
        <v>60</v>
      </c>
      <c r="E665" s="143">
        <v>14</v>
      </c>
      <c r="F665" s="141">
        <f t="shared" si="10"/>
        <v>0.63951734539969829</v>
      </c>
    </row>
    <row r="666" spans="1:6" x14ac:dyDescent="0.25">
      <c r="A666">
        <v>664</v>
      </c>
      <c r="B666" s="143">
        <v>166</v>
      </c>
      <c r="C666" s="143">
        <v>424</v>
      </c>
      <c r="D666" s="143">
        <v>60</v>
      </c>
      <c r="E666" s="143">
        <v>14</v>
      </c>
      <c r="F666" s="141">
        <f t="shared" si="10"/>
        <v>0.63855421686746983</v>
      </c>
    </row>
    <row r="667" spans="1:6" x14ac:dyDescent="0.25">
      <c r="A667">
        <v>665</v>
      </c>
      <c r="B667" s="143">
        <v>166</v>
      </c>
      <c r="C667" s="143">
        <v>425</v>
      </c>
      <c r="D667" s="143">
        <v>60</v>
      </c>
      <c r="E667" s="143">
        <v>14</v>
      </c>
      <c r="F667" s="141">
        <f t="shared" si="10"/>
        <v>0.63909774436090228</v>
      </c>
    </row>
    <row r="668" spans="1:6" x14ac:dyDescent="0.25">
      <c r="A668">
        <v>666</v>
      </c>
      <c r="B668" s="143">
        <v>166</v>
      </c>
      <c r="C668" s="143">
        <v>426</v>
      </c>
      <c r="D668" s="143">
        <v>60</v>
      </c>
      <c r="E668" s="143">
        <v>14</v>
      </c>
      <c r="F668" s="141">
        <f t="shared" si="10"/>
        <v>0.63963963963963966</v>
      </c>
    </row>
    <row r="669" spans="1:6" x14ac:dyDescent="0.25">
      <c r="A669">
        <v>667</v>
      </c>
      <c r="B669" s="143">
        <v>166</v>
      </c>
      <c r="C669" s="143">
        <v>427</v>
      </c>
      <c r="D669" s="143">
        <v>60</v>
      </c>
      <c r="E669" s="143">
        <v>14</v>
      </c>
      <c r="F669" s="141">
        <f t="shared" si="10"/>
        <v>0.64017991004497754</v>
      </c>
    </row>
    <row r="670" spans="1:6" x14ac:dyDescent="0.25">
      <c r="A670">
        <v>668</v>
      </c>
      <c r="B670" s="143">
        <v>167</v>
      </c>
      <c r="C670" s="143">
        <v>427</v>
      </c>
      <c r="D670" s="143">
        <v>60</v>
      </c>
      <c r="E670" s="143">
        <v>14</v>
      </c>
      <c r="F670" s="141">
        <f t="shared" si="10"/>
        <v>0.6392215568862275</v>
      </c>
    </row>
    <row r="671" spans="1:6" x14ac:dyDescent="0.25">
      <c r="A671">
        <v>669</v>
      </c>
      <c r="B671" s="143">
        <v>167</v>
      </c>
      <c r="C671" s="143">
        <v>428</v>
      </c>
      <c r="D671" s="143">
        <v>60</v>
      </c>
      <c r="E671" s="143">
        <v>14</v>
      </c>
      <c r="F671" s="141">
        <f t="shared" si="10"/>
        <v>0.63976083707025411</v>
      </c>
    </row>
    <row r="672" spans="1:6" x14ac:dyDescent="0.25">
      <c r="A672">
        <v>670</v>
      </c>
      <c r="B672" s="143">
        <v>167</v>
      </c>
      <c r="C672" s="143">
        <v>429</v>
      </c>
      <c r="D672" s="143">
        <v>60</v>
      </c>
      <c r="E672" s="143">
        <v>14</v>
      </c>
      <c r="F672" s="141">
        <f t="shared" si="10"/>
        <v>0.64029850746268657</v>
      </c>
    </row>
    <row r="673" spans="1:6" x14ac:dyDescent="0.25">
      <c r="A673">
        <v>671</v>
      </c>
      <c r="B673" s="143">
        <v>167</v>
      </c>
      <c r="C673" s="143">
        <v>430</v>
      </c>
      <c r="D673" s="143">
        <v>60</v>
      </c>
      <c r="E673" s="143">
        <v>14</v>
      </c>
      <c r="F673" s="141">
        <f t="shared" si="10"/>
        <v>0.64083457526080478</v>
      </c>
    </row>
    <row r="674" spans="1:6" x14ac:dyDescent="0.25">
      <c r="A674">
        <v>672</v>
      </c>
      <c r="B674" s="143">
        <v>168</v>
      </c>
      <c r="C674" s="143">
        <v>430</v>
      </c>
      <c r="D674" s="143">
        <v>60</v>
      </c>
      <c r="E674" s="143">
        <v>14</v>
      </c>
      <c r="F674" s="141">
        <f t="shared" si="10"/>
        <v>0.63988095238095233</v>
      </c>
    </row>
    <row r="675" spans="1:6" x14ac:dyDescent="0.25">
      <c r="A675">
        <v>673</v>
      </c>
      <c r="B675" s="143">
        <v>168</v>
      </c>
      <c r="C675" s="143">
        <v>431</v>
      </c>
      <c r="D675" s="143">
        <v>60</v>
      </c>
      <c r="E675" s="143">
        <v>14</v>
      </c>
      <c r="F675" s="141">
        <f t="shared" si="10"/>
        <v>0.64041604754829118</v>
      </c>
    </row>
    <row r="676" spans="1:6" x14ac:dyDescent="0.25">
      <c r="A676">
        <v>674</v>
      </c>
      <c r="B676" s="143">
        <v>168</v>
      </c>
      <c r="C676" s="143">
        <v>432</v>
      </c>
      <c r="D676" s="143">
        <v>60</v>
      </c>
      <c r="E676" s="143">
        <v>14</v>
      </c>
      <c r="F676" s="141">
        <f t="shared" si="10"/>
        <v>0.64094955489614247</v>
      </c>
    </row>
    <row r="677" spans="1:6" x14ac:dyDescent="0.25">
      <c r="A677">
        <v>675</v>
      </c>
      <c r="B677" s="143">
        <v>168</v>
      </c>
      <c r="C677" s="143">
        <v>433</v>
      </c>
      <c r="D677" s="143">
        <v>60</v>
      </c>
      <c r="E677" s="143">
        <v>14</v>
      </c>
      <c r="F677" s="141">
        <f t="shared" si="10"/>
        <v>0.64148148148148143</v>
      </c>
    </row>
    <row r="678" spans="1:6" x14ac:dyDescent="0.25">
      <c r="A678">
        <v>676</v>
      </c>
      <c r="B678" s="143">
        <v>169</v>
      </c>
      <c r="C678" s="143">
        <v>433</v>
      </c>
      <c r="D678" s="143">
        <v>60</v>
      </c>
      <c r="E678" s="143">
        <v>14</v>
      </c>
      <c r="F678" s="141">
        <f t="shared" si="10"/>
        <v>0.64053254437869822</v>
      </c>
    </row>
    <row r="679" spans="1:6" x14ac:dyDescent="0.25">
      <c r="A679">
        <v>677</v>
      </c>
      <c r="B679" s="143">
        <v>169</v>
      </c>
      <c r="C679" s="143">
        <v>434</v>
      </c>
      <c r="D679" s="143">
        <v>60</v>
      </c>
      <c r="E679" s="143">
        <v>14</v>
      </c>
      <c r="F679" s="141">
        <f t="shared" si="10"/>
        <v>0.64106351550960117</v>
      </c>
    </row>
    <row r="680" spans="1:6" x14ac:dyDescent="0.25">
      <c r="A680">
        <v>678</v>
      </c>
      <c r="B680" s="143">
        <v>169</v>
      </c>
      <c r="C680" s="143">
        <v>435</v>
      </c>
      <c r="D680" s="143">
        <v>60</v>
      </c>
      <c r="E680" s="143">
        <v>14</v>
      </c>
      <c r="F680" s="141">
        <f t="shared" si="10"/>
        <v>0.6415929203539823</v>
      </c>
    </row>
    <row r="681" spans="1:6" x14ac:dyDescent="0.25">
      <c r="A681">
        <v>679</v>
      </c>
      <c r="B681" s="143">
        <v>169</v>
      </c>
      <c r="C681" s="143">
        <v>436</v>
      </c>
      <c r="D681" s="143">
        <v>60</v>
      </c>
      <c r="E681" s="143">
        <v>14</v>
      </c>
      <c r="F681" s="141">
        <f t="shared" si="10"/>
        <v>0.64212076583210609</v>
      </c>
    </row>
    <row r="682" spans="1:6" x14ac:dyDescent="0.25">
      <c r="A682">
        <v>680</v>
      </c>
      <c r="B682" s="143">
        <v>170</v>
      </c>
      <c r="C682" s="143">
        <v>436</v>
      </c>
      <c r="D682" s="143">
        <v>60</v>
      </c>
      <c r="E682" s="143">
        <v>14</v>
      </c>
      <c r="F682" s="141">
        <f t="shared" si="10"/>
        <v>0.64117647058823535</v>
      </c>
    </row>
    <row r="683" spans="1:6" x14ac:dyDescent="0.25">
      <c r="A683">
        <v>681</v>
      </c>
      <c r="B683" s="143">
        <v>170</v>
      </c>
      <c r="C683" s="143">
        <v>437</v>
      </c>
      <c r="D683" s="143">
        <v>60</v>
      </c>
      <c r="E683" s="143">
        <v>14</v>
      </c>
      <c r="F683" s="141">
        <f t="shared" si="10"/>
        <v>0.64170337738619676</v>
      </c>
    </row>
    <row r="684" spans="1:6" x14ac:dyDescent="0.25">
      <c r="A684">
        <v>682</v>
      </c>
      <c r="B684" s="143">
        <v>170</v>
      </c>
      <c r="C684" s="143">
        <v>438</v>
      </c>
      <c r="D684" s="143">
        <v>60</v>
      </c>
      <c r="E684" s="143">
        <v>14</v>
      </c>
      <c r="F684" s="141">
        <f t="shared" si="10"/>
        <v>0.64222873900293254</v>
      </c>
    </row>
    <row r="685" spans="1:6" x14ac:dyDescent="0.25">
      <c r="A685">
        <v>683</v>
      </c>
      <c r="B685" s="143">
        <v>170</v>
      </c>
      <c r="C685" s="143">
        <v>439</v>
      </c>
      <c r="D685" s="143">
        <v>60</v>
      </c>
      <c r="E685" s="143">
        <v>14</v>
      </c>
      <c r="F685" s="141">
        <f t="shared" si="10"/>
        <v>0.64275256222547583</v>
      </c>
    </row>
    <row r="686" spans="1:6" x14ac:dyDescent="0.25">
      <c r="A686">
        <v>684</v>
      </c>
      <c r="B686" s="143">
        <v>171</v>
      </c>
      <c r="C686" s="143">
        <v>439</v>
      </c>
      <c r="D686" s="143">
        <v>60</v>
      </c>
      <c r="E686" s="143">
        <v>14</v>
      </c>
      <c r="F686" s="141">
        <f t="shared" si="10"/>
        <v>0.64181286549707606</v>
      </c>
    </row>
    <row r="687" spans="1:6" x14ac:dyDescent="0.25">
      <c r="A687">
        <v>685</v>
      </c>
      <c r="B687" s="143">
        <v>171</v>
      </c>
      <c r="C687" s="143">
        <v>440</v>
      </c>
      <c r="D687" s="143">
        <v>60</v>
      </c>
      <c r="E687" s="143">
        <v>14</v>
      </c>
      <c r="F687" s="141">
        <f t="shared" si="10"/>
        <v>0.64233576642335766</v>
      </c>
    </row>
    <row r="688" spans="1:6" x14ac:dyDescent="0.25">
      <c r="A688">
        <v>686</v>
      </c>
      <c r="B688" s="143">
        <v>171</v>
      </c>
      <c r="C688" s="143">
        <v>441</v>
      </c>
      <c r="D688" s="143">
        <v>60</v>
      </c>
      <c r="E688" s="143">
        <v>14</v>
      </c>
      <c r="F688" s="141">
        <f t="shared" si="10"/>
        <v>0.6428571428571429</v>
      </c>
    </row>
    <row r="689" spans="1:6" x14ac:dyDescent="0.25">
      <c r="A689">
        <v>687</v>
      </c>
      <c r="B689" s="143">
        <v>171</v>
      </c>
      <c r="C689" s="143">
        <v>442</v>
      </c>
      <c r="D689" s="143">
        <v>60</v>
      </c>
      <c r="E689" s="143">
        <v>14</v>
      </c>
      <c r="F689" s="141">
        <f t="shared" si="10"/>
        <v>0.64337700145560406</v>
      </c>
    </row>
    <row r="690" spans="1:6" x14ac:dyDescent="0.25">
      <c r="A690">
        <v>688</v>
      </c>
      <c r="B690" s="143">
        <v>172</v>
      </c>
      <c r="C690" s="143">
        <v>442</v>
      </c>
      <c r="D690" s="143">
        <v>60</v>
      </c>
      <c r="E690" s="143">
        <v>14</v>
      </c>
      <c r="F690" s="141">
        <f t="shared" si="10"/>
        <v>0.64244186046511631</v>
      </c>
    </row>
    <row r="691" spans="1:6" x14ac:dyDescent="0.25">
      <c r="A691">
        <v>689</v>
      </c>
      <c r="B691" s="143">
        <v>172</v>
      </c>
      <c r="C691" s="143">
        <v>443</v>
      </c>
      <c r="D691" s="143">
        <v>60</v>
      </c>
      <c r="E691" s="143">
        <v>14</v>
      </c>
      <c r="F691" s="141">
        <f t="shared" si="10"/>
        <v>0.64296081277213357</v>
      </c>
    </row>
    <row r="692" spans="1:6" x14ac:dyDescent="0.25">
      <c r="A692">
        <v>690</v>
      </c>
      <c r="B692" s="143">
        <v>172</v>
      </c>
      <c r="C692" s="143">
        <v>444</v>
      </c>
      <c r="D692" s="143">
        <v>60</v>
      </c>
      <c r="E692" s="143">
        <v>14</v>
      </c>
      <c r="F692" s="141">
        <f t="shared" si="10"/>
        <v>0.64347826086956517</v>
      </c>
    </row>
    <row r="693" spans="1:6" x14ac:dyDescent="0.25">
      <c r="A693">
        <v>691</v>
      </c>
      <c r="B693" s="143">
        <v>172</v>
      </c>
      <c r="C693" s="143">
        <v>445</v>
      </c>
      <c r="D693" s="143">
        <v>60</v>
      </c>
      <c r="E693" s="143">
        <v>14</v>
      </c>
      <c r="F693" s="141">
        <f t="shared" si="10"/>
        <v>0.64399421128798839</v>
      </c>
    </row>
    <row r="694" spans="1:6" x14ac:dyDescent="0.25">
      <c r="A694">
        <v>692</v>
      </c>
      <c r="B694" s="143">
        <v>173</v>
      </c>
      <c r="C694" s="143">
        <v>445</v>
      </c>
      <c r="D694" s="143">
        <v>60</v>
      </c>
      <c r="E694" s="143">
        <v>14</v>
      </c>
      <c r="F694" s="141">
        <f t="shared" si="10"/>
        <v>0.64306358381502893</v>
      </c>
    </row>
    <row r="695" spans="1:6" x14ac:dyDescent="0.25">
      <c r="A695">
        <v>693</v>
      </c>
      <c r="B695" s="143">
        <v>173</v>
      </c>
      <c r="C695" s="143">
        <v>446</v>
      </c>
      <c r="D695" s="143">
        <v>60</v>
      </c>
      <c r="E695" s="143">
        <v>14</v>
      </c>
      <c r="F695" s="141">
        <f t="shared" si="10"/>
        <v>0.64357864357864358</v>
      </c>
    </row>
    <row r="696" spans="1:6" x14ac:dyDescent="0.25">
      <c r="A696">
        <v>694</v>
      </c>
      <c r="B696" s="143">
        <v>173</v>
      </c>
      <c r="C696" s="143">
        <v>447</v>
      </c>
      <c r="D696" s="143">
        <v>60</v>
      </c>
      <c r="E696" s="143">
        <v>14</v>
      </c>
      <c r="F696" s="141">
        <f t="shared" si="10"/>
        <v>0.64409221902017288</v>
      </c>
    </row>
    <row r="697" spans="1:6" x14ac:dyDescent="0.25">
      <c r="A697">
        <v>695</v>
      </c>
      <c r="B697" s="143">
        <v>173</v>
      </c>
      <c r="C697" s="143">
        <v>448</v>
      </c>
      <c r="D697" s="143">
        <v>60</v>
      </c>
      <c r="E697" s="143">
        <v>14</v>
      </c>
      <c r="F697" s="141">
        <f t="shared" si="10"/>
        <v>0.64460431654676253</v>
      </c>
    </row>
    <row r="698" spans="1:6" x14ac:dyDescent="0.25">
      <c r="A698">
        <v>696</v>
      </c>
      <c r="B698" s="143">
        <v>174</v>
      </c>
      <c r="C698" s="143">
        <v>448</v>
      </c>
      <c r="D698" s="143">
        <v>60</v>
      </c>
      <c r="E698" s="143">
        <v>14</v>
      </c>
      <c r="F698" s="141">
        <f t="shared" si="10"/>
        <v>0.64367816091954022</v>
      </c>
    </row>
    <row r="699" spans="1:6" x14ac:dyDescent="0.25">
      <c r="A699">
        <v>697</v>
      </c>
      <c r="B699" s="143">
        <v>174</v>
      </c>
      <c r="C699" s="143">
        <v>449</v>
      </c>
      <c r="D699" s="143">
        <v>60</v>
      </c>
      <c r="E699" s="143">
        <v>14</v>
      </c>
      <c r="F699" s="141">
        <f t="shared" si="10"/>
        <v>0.64418938307030127</v>
      </c>
    </row>
    <row r="700" spans="1:6" x14ac:dyDescent="0.25">
      <c r="A700">
        <v>698</v>
      </c>
      <c r="B700" s="143">
        <v>174</v>
      </c>
      <c r="C700" s="143">
        <v>450</v>
      </c>
      <c r="D700" s="143">
        <v>60</v>
      </c>
      <c r="E700" s="143">
        <v>14</v>
      </c>
      <c r="F700" s="141">
        <f t="shared" si="10"/>
        <v>0.64469914040114618</v>
      </c>
    </row>
    <row r="701" spans="1:6" x14ac:dyDescent="0.25">
      <c r="A701">
        <v>699</v>
      </c>
      <c r="B701" s="143">
        <v>174</v>
      </c>
      <c r="C701" s="143">
        <v>451</v>
      </c>
      <c r="D701" s="143">
        <v>60</v>
      </c>
      <c r="E701" s="143">
        <v>14</v>
      </c>
      <c r="F701" s="141">
        <f t="shared" si="10"/>
        <v>0.64520743919885548</v>
      </c>
    </row>
    <row r="702" spans="1:6" x14ac:dyDescent="0.25">
      <c r="A702">
        <v>700</v>
      </c>
      <c r="B702" s="143">
        <v>175</v>
      </c>
      <c r="C702" s="143">
        <v>451</v>
      </c>
      <c r="D702" s="143">
        <v>60</v>
      </c>
      <c r="E702" s="143">
        <v>14</v>
      </c>
      <c r="F702" s="141">
        <f t="shared" si="10"/>
        <v>0.64428571428571424</v>
      </c>
    </row>
    <row r="703" spans="1:6" x14ac:dyDescent="0.25">
      <c r="A703">
        <v>701</v>
      </c>
      <c r="B703" s="143">
        <v>175</v>
      </c>
      <c r="C703" s="143">
        <v>452</v>
      </c>
      <c r="D703" s="143">
        <v>60</v>
      </c>
      <c r="E703" s="143">
        <v>14</v>
      </c>
      <c r="F703" s="141">
        <f t="shared" si="10"/>
        <v>0.64479315263908699</v>
      </c>
    </row>
    <row r="704" spans="1:6" x14ac:dyDescent="0.25">
      <c r="A704">
        <v>702</v>
      </c>
      <c r="B704" s="143">
        <v>175</v>
      </c>
      <c r="C704" s="143">
        <v>453</v>
      </c>
      <c r="D704" s="143">
        <v>60</v>
      </c>
      <c r="E704" s="143">
        <v>14</v>
      </c>
      <c r="F704" s="141">
        <f t="shared" si="10"/>
        <v>0.64529914529914534</v>
      </c>
    </row>
    <row r="705" spans="1:6" x14ac:dyDescent="0.25">
      <c r="A705">
        <v>703</v>
      </c>
      <c r="B705" s="143">
        <v>175</v>
      </c>
      <c r="C705" s="143">
        <v>454</v>
      </c>
      <c r="D705" s="143">
        <v>60</v>
      </c>
      <c r="E705" s="143">
        <v>14</v>
      </c>
      <c r="F705" s="141">
        <f t="shared" si="10"/>
        <v>0.64580369843527741</v>
      </c>
    </row>
    <row r="706" spans="1:6" x14ac:dyDescent="0.25">
      <c r="A706">
        <v>704</v>
      </c>
      <c r="B706" s="143">
        <v>176</v>
      </c>
      <c r="C706" s="143">
        <v>454</v>
      </c>
      <c r="D706" s="143">
        <v>60</v>
      </c>
      <c r="E706" s="143">
        <v>14</v>
      </c>
      <c r="F706" s="141">
        <f t="shared" si="10"/>
        <v>0.64488636363636365</v>
      </c>
    </row>
    <row r="707" spans="1:6" x14ac:dyDescent="0.25">
      <c r="A707">
        <v>705</v>
      </c>
      <c r="B707" s="143">
        <v>176</v>
      </c>
      <c r="C707" s="143">
        <v>455</v>
      </c>
      <c r="D707" s="143">
        <v>60</v>
      </c>
      <c r="E707" s="143">
        <v>14</v>
      </c>
      <c r="F707" s="141">
        <f t="shared" ref="F707:F770" si="11">+C707/A707</f>
        <v>0.64539007092198586</v>
      </c>
    </row>
    <row r="708" spans="1:6" x14ac:dyDescent="0.25">
      <c r="A708">
        <v>706</v>
      </c>
      <c r="B708" s="143">
        <v>176</v>
      </c>
      <c r="C708" s="143">
        <v>456</v>
      </c>
      <c r="D708" s="143">
        <v>60</v>
      </c>
      <c r="E708" s="143">
        <v>14</v>
      </c>
      <c r="F708" s="141">
        <f t="shared" si="11"/>
        <v>0.6458923512747875</v>
      </c>
    </row>
    <row r="709" spans="1:6" x14ac:dyDescent="0.25">
      <c r="A709">
        <v>707</v>
      </c>
      <c r="B709" s="143">
        <v>176</v>
      </c>
      <c r="C709" s="143">
        <v>457</v>
      </c>
      <c r="D709" s="143">
        <v>60</v>
      </c>
      <c r="E709" s="143">
        <v>14</v>
      </c>
      <c r="F709" s="141">
        <f t="shared" si="11"/>
        <v>0.6463932107496464</v>
      </c>
    </row>
    <row r="710" spans="1:6" x14ac:dyDescent="0.25">
      <c r="A710">
        <v>708</v>
      </c>
      <c r="B710" s="143">
        <v>177</v>
      </c>
      <c r="C710" s="143">
        <v>457</v>
      </c>
      <c r="D710" s="143">
        <v>60</v>
      </c>
      <c r="E710" s="143">
        <v>14</v>
      </c>
      <c r="F710" s="141">
        <f t="shared" si="11"/>
        <v>0.64548022598870058</v>
      </c>
    </row>
    <row r="711" spans="1:6" x14ac:dyDescent="0.25">
      <c r="A711">
        <v>709</v>
      </c>
      <c r="B711" s="143">
        <v>177</v>
      </c>
      <c r="C711" s="143">
        <v>458</v>
      </c>
      <c r="D711" s="143">
        <v>60</v>
      </c>
      <c r="E711" s="143">
        <v>14</v>
      </c>
      <c r="F711" s="141">
        <f t="shared" si="11"/>
        <v>0.64598025387870239</v>
      </c>
    </row>
    <row r="712" spans="1:6" x14ac:dyDescent="0.25">
      <c r="A712">
        <v>710</v>
      </c>
      <c r="B712" s="143">
        <v>177</v>
      </c>
      <c r="C712" s="143">
        <v>459</v>
      </c>
      <c r="D712" s="143">
        <v>60</v>
      </c>
      <c r="E712" s="143">
        <v>14</v>
      </c>
      <c r="F712" s="141">
        <f t="shared" si="11"/>
        <v>0.64647887323943665</v>
      </c>
    </row>
    <row r="713" spans="1:6" x14ac:dyDescent="0.25">
      <c r="A713">
        <v>711</v>
      </c>
      <c r="B713" s="143">
        <v>177</v>
      </c>
      <c r="C713" s="143">
        <v>460</v>
      </c>
      <c r="D713" s="143">
        <v>60</v>
      </c>
      <c r="E713" s="143">
        <v>14</v>
      </c>
      <c r="F713" s="141">
        <f t="shared" si="11"/>
        <v>0.64697609001406475</v>
      </c>
    </row>
    <row r="714" spans="1:6" x14ac:dyDescent="0.25">
      <c r="A714">
        <v>712</v>
      </c>
      <c r="B714" s="143">
        <v>178</v>
      </c>
      <c r="C714" s="143">
        <v>460</v>
      </c>
      <c r="D714" s="143">
        <v>60</v>
      </c>
      <c r="E714" s="143">
        <v>14</v>
      </c>
      <c r="F714" s="141">
        <f t="shared" si="11"/>
        <v>0.6460674157303371</v>
      </c>
    </row>
    <row r="715" spans="1:6" x14ac:dyDescent="0.25">
      <c r="A715">
        <v>713</v>
      </c>
      <c r="B715" s="143">
        <v>178</v>
      </c>
      <c r="C715" s="143">
        <v>461</v>
      </c>
      <c r="D715" s="143">
        <v>60</v>
      </c>
      <c r="E715" s="143">
        <v>14</v>
      </c>
      <c r="F715" s="141">
        <f t="shared" si="11"/>
        <v>0.64656381486676018</v>
      </c>
    </row>
    <row r="716" spans="1:6" x14ac:dyDescent="0.25">
      <c r="A716">
        <v>714</v>
      </c>
      <c r="B716" s="143">
        <v>178</v>
      </c>
      <c r="C716" s="143">
        <v>462</v>
      </c>
      <c r="D716" s="143">
        <v>60</v>
      </c>
      <c r="E716" s="143">
        <v>14</v>
      </c>
      <c r="F716" s="141">
        <f t="shared" si="11"/>
        <v>0.6470588235294118</v>
      </c>
    </row>
    <row r="717" spans="1:6" x14ac:dyDescent="0.25">
      <c r="A717">
        <v>715</v>
      </c>
      <c r="B717" s="143">
        <v>178</v>
      </c>
      <c r="C717" s="143">
        <v>463</v>
      </c>
      <c r="D717" s="143">
        <v>60</v>
      </c>
      <c r="E717" s="143">
        <v>14</v>
      </c>
      <c r="F717" s="141">
        <f t="shared" si="11"/>
        <v>0.64755244755244756</v>
      </c>
    </row>
    <row r="718" spans="1:6" x14ac:dyDescent="0.25">
      <c r="A718">
        <v>716</v>
      </c>
      <c r="B718" s="143">
        <v>179</v>
      </c>
      <c r="C718" s="143">
        <v>463</v>
      </c>
      <c r="D718" s="143">
        <v>60</v>
      </c>
      <c r="E718" s="143">
        <v>14</v>
      </c>
      <c r="F718" s="141">
        <f t="shared" si="11"/>
        <v>0.6466480446927374</v>
      </c>
    </row>
    <row r="719" spans="1:6" x14ac:dyDescent="0.25">
      <c r="A719">
        <v>717</v>
      </c>
      <c r="B719" s="143">
        <v>179</v>
      </c>
      <c r="C719" s="143">
        <v>464</v>
      </c>
      <c r="D719" s="143">
        <v>60</v>
      </c>
      <c r="E719" s="143">
        <v>14</v>
      </c>
      <c r="F719" s="141">
        <f t="shared" si="11"/>
        <v>0.64714086471408649</v>
      </c>
    </row>
    <row r="720" spans="1:6" x14ac:dyDescent="0.25">
      <c r="A720">
        <v>718</v>
      </c>
      <c r="B720" s="143">
        <v>179</v>
      </c>
      <c r="C720" s="143">
        <v>465</v>
      </c>
      <c r="D720" s="143">
        <v>60</v>
      </c>
      <c r="E720" s="143">
        <v>14</v>
      </c>
      <c r="F720" s="141">
        <f t="shared" si="11"/>
        <v>0.64763231197771587</v>
      </c>
    </row>
    <row r="721" spans="1:6" x14ac:dyDescent="0.25">
      <c r="A721">
        <v>719</v>
      </c>
      <c r="B721" s="143">
        <v>179</v>
      </c>
      <c r="C721" s="143">
        <v>466</v>
      </c>
      <c r="D721" s="143">
        <v>60</v>
      </c>
      <c r="E721" s="143">
        <v>14</v>
      </c>
      <c r="F721" s="141">
        <f t="shared" si="11"/>
        <v>0.64812239221140477</v>
      </c>
    </row>
    <row r="722" spans="1:6" x14ac:dyDescent="0.25">
      <c r="A722">
        <v>720</v>
      </c>
      <c r="B722" s="143">
        <v>180</v>
      </c>
      <c r="C722" s="143">
        <v>466</v>
      </c>
      <c r="D722" s="143">
        <v>60</v>
      </c>
      <c r="E722" s="143">
        <v>14</v>
      </c>
      <c r="F722" s="141">
        <f t="shared" si="11"/>
        <v>0.64722222222222225</v>
      </c>
    </row>
    <row r="723" spans="1:6" x14ac:dyDescent="0.25">
      <c r="A723">
        <v>721</v>
      </c>
      <c r="B723" s="143">
        <v>180</v>
      </c>
      <c r="C723" s="143">
        <v>467</v>
      </c>
      <c r="D723" s="143">
        <v>60</v>
      </c>
      <c r="E723" s="143">
        <v>14</v>
      </c>
      <c r="F723" s="141">
        <f t="shared" si="11"/>
        <v>0.64771151178918174</v>
      </c>
    </row>
    <row r="724" spans="1:6" x14ac:dyDescent="0.25">
      <c r="A724">
        <v>722</v>
      </c>
      <c r="B724" s="143">
        <v>180</v>
      </c>
      <c r="C724" s="143">
        <v>468</v>
      </c>
      <c r="D724" s="143">
        <v>60</v>
      </c>
      <c r="E724" s="143">
        <v>14</v>
      </c>
      <c r="F724" s="141">
        <f t="shared" si="11"/>
        <v>0.64819944598337953</v>
      </c>
    </row>
    <row r="725" spans="1:6" x14ac:dyDescent="0.25">
      <c r="A725">
        <v>723</v>
      </c>
      <c r="B725" s="143">
        <v>180</v>
      </c>
      <c r="C725" s="143">
        <v>469</v>
      </c>
      <c r="D725" s="143">
        <v>60</v>
      </c>
      <c r="E725" s="143">
        <v>14</v>
      </c>
      <c r="F725" s="141">
        <f t="shared" si="11"/>
        <v>0.64868603042876904</v>
      </c>
    </row>
    <row r="726" spans="1:6" x14ac:dyDescent="0.25">
      <c r="A726">
        <v>724</v>
      </c>
      <c r="B726" s="143">
        <v>181</v>
      </c>
      <c r="C726" s="143">
        <v>469</v>
      </c>
      <c r="D726" s="143">
        <v>60</v>
      </c>
      <c r="E726" s="143">
        <v>14</v>
      </c>
      <c r="F726" s="141">
        <f t="shared" si="11"/>
        <v>0.64779005524861877</v>
      </c>
    </row>
    <row r="727" spans="1:6" x14ac:dyDescent="0.25">
      <c r="A727">
        <v>725</v>
      </c>
      <c r="B727" s="143">
        <v>181</v>
      </c>
      <c r="C727" s="143">
        <v>470</v>
      </c>
      <c r="D727" s="143">
        <v>60</v>
      </c>
      <c r="E727" s="143">
        <v>14</v>
      </c>
      <c r="F727" s="141">
        <f t="shared" si="11"/>
        <v>0.64827586206896548</v>
      </c>
    </row>
    <row r="728" spans="1:6" x14ac:dyDescent="0.25">
      <c r="A728">
        <v>726</v>
      </c>
      <c r="B728" s="143">
        <v>181</v>
      </c>
      <c r="C728" s="143">
        <v>471</v>
      </c>
      <c r="D728" s="143">
        <v>60</v>
      </c>
      <c r="E728" s="143">
        <v>14</v>
      </c>
      <c r="F728" s="141">
        <f t="shared" si="11"/>
        <v>0.64876033057851235</v>
      </c>
    </row>
    <row r="729" spans="1:6" x14ac:dyDescent="0.25">
      <c r="A729">
        <v>727</v>
      </c>
      <c r="B729" s="143">
        <v>181</v>
      </c>
      <c r="C729" s="143">
        <v>472</v>
      </c>
      <c r="D729" s="143">
        <v>60</v>
      </c>
      <c r="E729" s="143">
        <v>14</v>
      </c>
      <c r="F729" s="141">
        <f t="shared" si="11"/>
        <v>0.6492434662998624</v>
      </c>
    </row>
    <row r="730" spans="1:6" x14ac:dyDescent="0.25">
      <c r="A730">
        <v>728</v>
      </c>
      <c r="B730" s="143">
        <v>182</v>
      </c>
      <c r="C730" s="143">
        <v>472</v>
      </c>
      <c r="D730" s="143">
        <v>60</v>
      </c>
      <c r="E730" s="143">
        <v>14</v>
      </c>
      <c r="F730" s="141">
        <f t="shared" si="11"/>
        <v>0.64835164835164838</v>
      </c>
    </row>
    <row r="731" spans="1:6" x14ac:dyDescent="0.25">
      <c r="A731">
        <v>729</v>
      </c>
      <c r="B731" s="143">
        <v>182</v>
      </c>
      <c r="C731" s="143">
        <v>473</v>
      </c>
      <c r="D731" s="143">
        <v>60</v>
      </c>
      <c r="E731" s="143">
        <v>14</v>
      </c>
      <c r="F731" s="141">
        <f t="shared" si="11"/>
        <v>0.64883401920438954</v>
      </c>
    </row>
    <row r="732" spans="1:6" x14ac:dyDescent="0.25">
      <c r="A732">
        <v>730</v>
      </c>
      <c r="B732" s="143">
        <v>182</v>
      </c>
      <c r="C732" s="143">
        <v>474</v>
      </c>
      <c r="D732" s="143">
        <v>60</v>
      </c>
      <c r="E732" s="143">
        <v>14</v>
      </c>
      <c r="F732" s="141">
        <f t="shared" si="11"/>
        <v>0.64931506849315068</v>
      </c>
    </row>
    <row r="733" spans="1:6" x14ac:dyDescent="0.25">
      <c r="A733">
        <v>731</v>
      </c>
      <c r="B733" s="143">
        <v>182</v>
      </c>
      <c r="C733" s="143">
        <v>475</v>
      </c>
      <c r="D733" s="143">
        <v>60</v>
      </c>
      <c r="E733" s="143">
        <v>14</v>
      </c>
      <c r="F733" s="141">
        <f t="shared" si="11"/>
        <v>0.64979480164158687</v>
      </c>
    </row>
    <row r="734" spans="1:6" x14ac:dyDescent="0.25">
      <c r="A734">
        <v>732</v>
      </c>
      <c r="B734" s="143">
        <v>183</v>
      </c>
      <c r="C734" s="143">
        <v>475</v>
      </c>
      <c r="D734" s="143">
        <v>60</v>
      </c>
      <c r="E734" s="143">
        <v>14</v>
      </c>
      <c r="F734" s="141">
        <f t="shared" si="11"/>
        <v>0.64890710382513661</v>
      </c>
    </row>
    <row r="735" spans="1:6" x14ac:dyDescent="0.25">
      <c r="A735">
        <v>733</v>
      </c>
      <c r="B735" s="143">
        <v>183</v>
      </c>
      <c r="C735" s="143">
        <v>476</v>
      </c>
      <c r="D735" s="143">
        <v>60</v>
      </c>
      <c r="E735" s="143">
        <v>14</v>
      </c>
      <c r="F735" s="141">
        <f t="shared" si="11"/>
        <v>0.64938608458390179</v>
      </c>
    </row>
    <row r="736" spans="1:6" x14ac:dyDescent="0.25">
      <c r="A736">
        <v>734</v>
      </c>
      <c r="B736" s="143">
        <v>183</v>
      </c>
      <c r="C736" s="143">
        <v>477</v>
      </c>
      <c r="D736" s="143">
        <v>60</v>
      </c>
      <c r="E736" s="143">
        <v>14</v>
      </c>
      <c r="F736" s="141">
        <f t="shared" si="11"/>
        <v>0.64986376021798364</v>
      </c>
    </row>
    <row r="737" spans="1:6" x14ac:dyDescent="0.25">
      <c r="A737">
        <v>735</v>
      </c>
      <c r="B737" s="143">
        <v>183</v>
      </c>
      <c r="C737" s="143">
        <v>478</v>
      </c>
      <c r="D737" s="143">
        <v>60</v>
      </c>
      <c r="E737" s="143">
        <v>14</v>
      </c>
      <c r="F737" s="141">
        <f t="shared" si="11"/>
        <v>0.65034013605442176</v>
      </c>
    </row>
    <row r="738" spans="1:6" x14ac:dyDescent="0.25">
      <c r="A738">
        <v>736</v>
      </c>
      <c r="B738" s="143">
        <v>184</v>
      </c>
      <c r="C738" s="143">
        <v>478</v>
      </c>
      <c r="D738" s="143">
        <v>60</v>
      </c>
      <c r="E738" s="143">
        <v>14</v>
      </c>
      <c r="F738" s="141">
        <f t="shared" si="11"/>
        <v>0.64945652173913049</v>
      </c>
    </row>
    <row r="739" spans="1:6" x14ac:dyDescent="0.25">
      <c r="A739">
        <v>737</v>
      </c>
      <c r="B739" s="143">
        <v>184</v>
      </c>
      <c r="C739" s="143">
        <v>479</v>
      </c>
      <c r="D739" s="143">
        <v>60</v>
      </c>
      <c r="E739" s="143">
        <v>14</v>
      </c>
      <c r="F739" s="141">
        <f t="shared" si="11"/>
        <v>0.649932157394844</v>
      </c>
    </row>
    <row r="740" spans="1:6" x14ac:dyDescent="0.25">
      <c r="A740">
        <v>738</v>
      </c>
      <c r="B740" s="143">
        <v>184</v>
      </c>
      <c r="C740" s="143">
        <v>480</v>
      </c>
      <c r="D740" s="143">
        <v>60</v>
      </c>
      <c r="E740" s="143">
        <v>14</v>
      </c>
      <c r="F740" s="141">
        <f t="shared" si="11"/>
        <v>0.65040650406504064</v>
      </c>
    </row>
    <row r="741" spans="1:6" x14ac:dyDescent="0.25">
      <c r="A741">
        <v>739</v>
      </c>
      <c r="B741" s="143">
        <v>184</v>
      </c>
      <c r="C741" s="143">
        <v>481</v>
      </c>
      <c r="D741" s="143">
        <v>60</v>
      </c>
      <c r="E741" s="143">
        <v>14</v>
      </c>
      <c r="F741" s="141">
        <f t="shared" si="11"/>
        <v>0.65087956698240867</v>
      </c>
    </row>
    <row r="742" spans="1:6" x14ac:dyDescent="0.25">
      <c r="A742">
        <v>740</v>
      </c>
      <c r="B742" s="143">
        <v>185</v>
      </c>
      <c r="C742" s="143">
        <v>481</v>
      </c>
      <c r="D742" s="143">
        <v>60</v>
      </c>
      <c r="E742" s="143">
        <v>14</v>
      </c>
      <c r="F742" s="141">
        <f t="shared" si="11"/>
        <v>0.65</v>
      </c>
    </row>
    <row r="743" spans="1:6" x14ac:dyDescent="0.25">
      <c r="A743">
        <v>741</v>
      </c>
      <c r="B743" s="143">
        <v>185</v>
      </c>
      <c r="C743" s="143">
        <v>482</v>
      </c>
      <c r="D743" s="143">
        <v>60</v>
      </c>
      <c r="E743" s="143">
        <v>14</v>
      </c>
      <c r="F743" s="141">
        <f t="shared" si="11"/>
        <v>0.65047233468286103</v>
      </c>
    </row>
    <row r="744" spans="1:6" x14ac:dyDescent="0.25">
      <c r="A744">
        <v>742</v>
      </c>
      <c r="B744" s="143">
        <v>185</v>
      </c>
      <c r="C744" s="143">
        <v>483</v>
      </c>
      <c r="D744" s="143">
        <v>60</v>
      </c>
      <c r="E744" s="143">
        <v>14</v>
      </c>
      <c r="F744" s="141">
        <f t="shared" si="11"/>
        <v>0.65094339622641506</v>
      </c>
    </row>
    <row r="745" spans="1:6" x14ac:dyDescent="0.25">
      <c r="A745">
        <v>743</v>
      </c>
      <c r="B745" s="143">
        <v>185</v>
      </c>
      <c r="C745" s="143">
        <v>484</v>
      </c>
      <c r="D745" s="143">
        <v>60</v>
      </c>
      <c r="E745" s="143">
        <v>14</v>
      </c>
      <c r="F745" s="141">
        <f t="shared" si="11"/>
        <v>0.65141318977119789</v>
      </c>
    </row>
    <row r="746" spans="1:6" x14ac:dyDescent="0.25">
      <c r="A746">
        <v>744</v>
      </c>
      <c r="B746" s="143">
        <v>186</v>
      </c>
      <c r="C746" s="143">
        <v>484</v>
      </c>
      <c r="D746" s="143">
        <v>60</v>
      </c>
      <c r="E746" s="143">
        <v>14</v>
      </c>
      <c r="F746" s="141">
        <f t="shared" si="11"/>
        <v>0.65053763440860213</v>
      </c>
    </row>
    <row r="747" spans="1:6" x14ac:dyDescent="0.25">
      <c r="A747">
        <v>745</v>
      </c>
      <c r="B747" s="143">
        <v>186</v>
      </c>
      <c r="C747" s="143">
        <v>485</v>
      </c>
      <c r="D747" s="143">
        <v>60</v>
      </c>
      <c r="E747" s="143">
        <v>14</v>
      </c>
      <c r="F747" s="141">
        <f t="shared" si="11"/>
        <v>0.65100671140939592</v>
      </c>
    </row>
    <row r="748" spans="1:6" x14ac:dyDescent="0.25">
      <c r="A748">
        <v>746</v>
      </c>
      <c r="B748" s="143">
        <v>186</v>
      </c>
      <c r="C748" s="143">
        <v>486</v>
      </c>
      <c r="D748" s="143">
        <v>60</v>
      </c>
      <c r="E748" s="143">
        <v>14</v>
      </c>
      <c r="F748" s="141">
        <f t="shared" si="11"/>
        <v>0.65147453083109919</v>
      </c>
    </row>
    <row r="749" spans="1:6" x14ac:dyDescent="0.25">
      <c r="A749">
        <v>747</v>
      </c>
      <c r="B749" s="143">
        <v>186</v>
      </c>
      <c r="C749" s="143">
        <v>487</v>
      </c>
      <c r="D749" s="143">
        <v>60</v>
      </c>
      <c r="E749" s="143">
        <v>14</v>
      </c>
      <c r="F749" s="141">
        <f t="shared" si="11"/>
        <v>0.65194109772423026</v>
      </c>
    </row>
    <row r="750" spans="1:6" x14ac:dyDescent="0.25">
      <c r="A750">
        <v>748</v>
      </c>
      <c r="B750" s="143">
        <v>187</v>
      </c>
      <c r="C750" s="143">
        <v>487</v>
      </c>
      <c r="D750" s="143">
        <v>60</v>
      </c>
      <c r="E750" s="143">
        <v>14</v>
      </c>
      <c r="F750" s="141">
        <f t="shared" si="11"/>
        <v>0.65106951871657759</v>
      </c>
    </row>
    <row r="751" spans="1:6" x14ac:dyDescent="0.25">
      <c r="A751">
        <v>749</v>
      </c>
      <c r="B751" s="143">
        <v>187</v>
      </c>
      <c r="C751" s="143">
        <v>488</v>
      </c>
      <c r="D751" s="143">
        <v>60</v>
      </c>
      <c r="E751" s="143">
        <v>14</v>
      </c>
      <c r="F751" s="141">
        <f t="shared" si="11"/>
        <v>0.65153538050734316</v>
      </c>
    </row>
    <row r="752" spans="1:6" x14ac:dyDescent="0.25">
      <c r="A752">
        <v>750</v>
      </c>
      <c r="B752" s="143">
        <v>187</v>
      </c>
      <c r="C752" s="143">
        <v>489</v>
      </c>
      <c r="D752" s="143">
        <v>60</v>
      </c>
      <c r="E752" s="143">
        <v>14</v>
      </c>
      <c r="F752" s="141">
        <f t="shared" si="11"/>
        <v>0.65200000000000002</v>
      </c>
    </row>
    <row r="753" spans="1:6" x14ac:dyDescent="0.25">
      <c r="A753">
        <v>751</v>
      </c>
      <c r="B753" s="143">
        <v>187</v>
      </c>
      <c r="C753" s="143">
        <v>490</v>
      </c>
      <c r="D753" s="143">
        <v>60</v>
      </c>
      <c r="E753" s="143">
        <v>14</v>
      </c>
      <c r="F753" s="141">
        <f t="shared" si="11"/>
        <v>0.65246338215712385</v>
      </c>
    </row>
    <row r="754" spans="1:6" x14ac:dyDescent="0.25">
      <c r="A754">
        <v>752</v>
      </c>
      <c r="B754" s="143">
        <v>188</v>
      </c>
      <c r="C754" s="143">
        <v>490</v>
      </c>
      <c r="D754" s="143">
        <v>60</v>
      </c>
      <c r="E754" s="143">
        <v>14</v>
      </c>
      <c r="F754" s="141">
        <f t="shared" si="11"/>
        <v>0.65159574468085102</v>
      </c>
    </row>
    <row r="755" spans="1:6" x14ac:dyDescent="0.25">
      <c r="A755">
        <v>753</v>
      </c>
      <c r="B755" s="143">
        <v>188</v>
      </c>
      <c r="C755" s="143">
        <v>491</v>
      </c>
      <c r="D755" s="143">
        <v>60</v>
      </c>
      <c r="E755" s="143">
        <v>14</v>
      </c>
      <c r="F755" s="141">
        <f t="shared" si="11"/>
        <v>0.65205843293492693</v>
      </c>
    </row>
    <row r="756" spans="1:6" x14ac:dyDescent="0.25">
      <c r="A756">
        <v>754</v>
      </c>
      <c r="B756" s="143">
        <v>188</v>
      </c>
      <c r="C756" s="143">
        <v>492</v>
      </c>
      <c r="D756" s="143">
        <v>60</v>
      </c>
      <c r="E756" s="143">
        <v>14</v>
      </c>
      <c r="F756" s="141">
        <f t="shared" si="11"/>
        <v>0.65251989389920428</v>
      </c>
    </row>
    <row r="757" spans="1:6" x14ac:dyDescent="0.25">
      <c r="A757">
        <v>755</v>
      </c>
      <c r="B757" s="143">
        <v>188</v>
      </c>
      <c r="C757" s="143">
        <v>493</v>
      </c>
      <c r="D757" s="143">
        <v>60</v>
      </c>
      <c r="E757" s="143">
        <v>14</v>
      </c>
      <c r="F757" s="141">
        <f t="shared" si="11"/>
        <v>0.65298013245033115</v>
      </c>
    </row>
    <row r="758" spans="1:6" x14ac:dyDescent="0.25">
      <c r="A758">
        <v>756</v>
      </c>
      <c r="B758" s="143">
        <v>189</v>
      </c>
      <c r="C758" s="143">
        <v>493</v>
      </c>
      <c r="D758" s="143">
        <v>60</v>
      </c>
      <c r="E758" s="143">
        <v>14</v>
      </c>
      <c r="F758" s="141">
        <f t="shared" si="11"/>
        <v>0.65211640211640209</v>
      </c>
    </row>
    <row r="759" spans="1:6" x14ac:dyDescent="0.25">
      <c r="A759">
        <v>757</v>
      </c>
      <c r="B759" s="143">
        <v>189</v>
      </c>
      <c r="C759" s="143">
        <v>494</v>
      </c>
      <c r="D759" s="143">
        <v>60</v>
      </c>
      <c r="E759" s="143">
        <v>14</v>
      </c>
      <c r="F759" s="141">
        <f t="shared" si="11"/>
        <v>0.65257595772787313</v>
      </c>
    </row>
    <row r="760" spans="1:6" x14ac:dyDescent="0.25">
      <c r="A760">
        <v>758</v>
      </c>
      <c r="B760" s="143">
        <v>189</v>
      </c>
      <c r="C760" s="143">
        <v>495</v>
      </c>
      <c r="D760" s="143">
        <v>60</v>
      </c>
      <c r="E760" s="143">
        <v>14</v>
      </c>
      <c r="F760" s="141">
        <f t="shared" si="11"/>
        <v>0.65303430079155678</v>
      </c>
    </row>
    <row r="761" spans="1:6" x14ac:dyDescent="0.25">
      <c r="A761">
        <v>759</v>
      </c>
      <c r="B761" s="143">
        <v>189</v>
      </c>
      <c r="C761" s="143">
        <v>496</v>
      </c>
      <c r="D761" s="143">
        <v>60</v>
      </c>
      <c r="E761" s="143">
        <v>14</v>
      </c>
      <c r="F761" s="141">
        <f t="shared" si="11"/>
        <v>0.65349143610013172</v>
      </c>
    </row>
    <row r="762" spans="1:6" x14ac:dyDescent="0.25">
      <c r="A762">
        <v>760</v>
      </c>
      <c r="B762" s="143">
        <v>190</v>
      </c>
      <c r="C762" s="143">
        <v>496</v>
      </c>
      <c r="D762" s="143">
        <v>60</v>
      </c>
      <c r="E762" s="143">
        <v>14</v>
      </c>
      <c r="F762" s="141">
        <f t="shared" si="11"/>
        <v>0.65263157894736845</v>
      </c>
    </row>
    <row r="763" spans="1:6" x14ac:dyDescent="0.25">
      <c r="A763">
        <v>761</v>
      </c>
      <c r="B763" s="143">
        <v>190</v>
      </c>
      <c r="C763" s="143">
        <v>497</v>
      </c>
      <c r="D763" s="143">
        <v>60</v>
      </c>
      <c r="E763" s="143">
        <v>14</v>
      </c>
      <c r="F763" s="141">
        <f t="shared" si="11"/>
        <v>0.65308804204993431</v>
      </c>
    </row>
    <row r="764" spans="1:6" x14ac:dyDescent="0.25">
      <c r="A764">
        <v>762</v>
      </c>
      <c r="B764" s="143">
        <v>190</v>
      </c>
      <c r="C764" s="143">
        <v>498</v>
      </c>
      <c r="D764" s="143">
        <v>60</v>
      </c>
      <c r="E764" s="143">
        <v>14</v>
      </c>
      <c r="F764" s="141">
        <f t="shared" si="11"/>
        <v>0.65354330708661412</v>
      </c>
    </row>
    <row r="765" spans="1:6" x14ac:dyDescent="0.25">
      <c r="A765">
        <v>763</v>
      </c>
      <c r="B765" s="143">
        <v>190</v>
      </c>
      <c r="C765" s="143">
        <v>499</v>
      </c>
      <c r="D765" s="143">
        <v>60</v>
      </c>
      <c r="E765" s="143">
        <v>14</v>
      </c>
      <c r="F765" s="141">
        <f t="shared" si="11"/>
        <v>0.653997378768021</v>
      </c>
    </row>
    <row r="766" spans="1:6" x14ac:dyDescent="0.25">
      <c r="A766">
        <v>764</v>
      </c>
      <c r="B766" s="143">
        <v>191</v>
      </c>
      <c r="C766" s="143">
        <v>499</v>
      </c>
      <c r="D766" s="143">
        <v>60</v>
      </c>
      <c r="E766" s="143">
        <v>14</v>
      </c>
      <c r="F766" s="141">
        <f t="shared" si="11"/>
        <v>0.65314136125654454</v>
      </c>
    </row>
    <row r="767" spans="1:6" x14ac:dyDescent="0.25">
      <c r="A767">
        <v>765</v>
      </c>
      <c r="B767" s="143">
        <v>191</v>
      </c>
      <c r="C767" s="143">
        <v>500</v>
      </c>
      <c r="D767" s="143">
        <v>60</v>
      </c>
      <c r="E767" s="143">
        <v>14</v>
      </c>
      <c r="F767" s="141">
        <f t="shared" si="11"/>
        <v>0.65359477124183007</v>
      </c>
    </row>
    <row r="768" spans="1:6" x14ac:dyDescent="0.25">
      <c r="A768">
        <v>766</v>
      </c>
      <c r="B768" s="143">
        <v>191</v>
      </c>
      <c r="C768" s="143">
        <v>501</v>
      </c>
      <c r="D768" s="143">
        <v>60</v>
      </c>
      <c r="E768" s="143">
        <v>14</v>
      </c>
      <c r="F768" s="141">
        <f t="shared" si="11"/>
        <v>0.65404699738903394</v>
      </c>
    </row>
    <row r="769" spans="1:6" x14ac:dyDescent="0.25">
      <c r="A769">
        <v>767</v>
      </c>
      <c r="B769" s="143">
        <v>191</v>
      </c>
      <c r="C769" s="143">
        <v>502</v>
      </c>
      <c r="D769" s="143">
        <v>60</v>
      </c>
      <c r="E769" s="143">
        <v>14</v>
      </c>
      <c r="F769" s="141">
        <f t="shared" si="11"/>
        <v>0.65449804432855285</v>
      </c>
    </row>
    <row r="770" spans="1:6" x14ac:dyDescent="0.25">
      <c r="A770">
        <v>768</v>
      </c>
      <c r="B770" s="143">
        <v>192</v>
      </c>
      <c r="C770" s="143">
        <v>502</v>
      </c>
      <c r="D770" s="143">
        <v>60</v>
      </c>
      <c r="E770" s="143">
        <v>14</v>
      </c>
      <c r="F770" s="141">
        <f t="shared" si="11"/>
        <v>0.65364583333333337</v>
      </c>
    </row>
    <row r="771" spans="1:6" x14ac:dyDescent="0.25">
      <c r="A771">
        <v>769</v>
      </c>
      <c r="B771" s="143">
        <v>192</v>
      </c>
      <c r="C771" s="143">
        <v>503</v>
      </c>
      <c r="D771" s="143">
        <v>60</v>
      </c>
      <c r="E771" s="143">
        <v>14</v>
      </c>
      <c r="F771" s="141">
        <f t="shared" ref="F771:F834" si="12">+C771/A771</f>
        <v>0.65409622886866059</v>
      </c>
    </row>
    <row r="772" spans="1:6" x14ac:dyDescent="0.25">
      <c r="A772">
        <v>770</v>
      </c>
      <c r="B772" s="143">
        <v>192</v>
      </c>
      <c r="C772" s="143">
        <v>504</v>
      </c>
      <c r="D772" s="143">
        <v>60</v>
      </c>
      <c r="E772" s="143">
        <v>14</v>
      </c>
      <c r="F772" s="141">
        <f t="shared" si="12"/>
        <v>0.65454545454545454</v>
      </c>
    </row>
    <row r="773" spans="1:6" x14ac:dyDescent="0.25">
      <c r="A773">
        <v>771</v>
      </c>
      <c r="B773" s="143">
        <v>192</v>
      </c>
      <c r="C773" s="143">
        <v>505</v>
      </c>
      <c r="D773" s="143">
        <v>60</v>
      </c>
      <c r="E773" s="143">
        <v>14</v>
      </c>
      <c r="F773" s="141">
        <f t="shared" si="12"/>
        <v>0.65499351491569391</v>
      </c>
    </row>
    <row r="774" spans="1:6" x14ac:dyDescent="0.25">
      <c r="A774">
        <v>772</v>
      </c>
      <c r="B774" s="143">
        <v>193</v>
      </c>
      <c r="C774" s="143">
        <v>505</v>
      </c>
      <c r="D774" s="143">
        <v>60</v>
      </c>
      <c r="E774" s="143">
        <v>14</v>
      </c>
      <c r="F774" s="141">
        <f t="shared" si="12"/>
        <v>0.65414507772020725</v>
      </c>
    </row>
    <row r="775" spans="1:6" x14ac:dyDescent="0.25">
      <c r="A775">
        <v>773</v>
      </c>
      <c r="B775" s="143">
        <v>193</v>
      </c>
      <c r="C775" s="143">
        <v>506</v>
      </c>
      <c r="D775" s="143">
        <v>60</v>
      </c>
      <c r="E775" s="143">
        <v>14</v>
      </c>
      <c r="F775" s="141">
        <f t="shared" si="12"/>
        <v>0.6545924967658473</v>
      </c>
    </row>
    <row r="776" spans="1:6" x14ac:dyDescent="0.25">
      <c r="A776">
        <v>774</v>
      </c>
      <c r="B776" s="143">
        <v>193</v>
      </c>
      <c r="C776" s="143">
        <v>507</v>
      </c>
      <c r="D776" s="143">
        <v>60</v>
      </c>
      <c r="E776" s="143">
        <v>14</v>
      </c>
      <c r="F776" s="141">
        <f t="shared" si="12"/>
        <v>0.65503875968992253</v>
      </c>
    </row>
    <row r="777" spans="1:6" x14ac:dyDescent="0.25">
      <c r="A777">
        <v>775</v>
      </c>
      <c r="B777" s="143">
        <v>193</v>
      </c>
      <c r="C777" s="143">
        <v>508</v>
      </c>
      <c r="D777" s="143">
        <v>60</v>
      </c>
      <c r="E777" s="143">
        <v>14</v>
      </c>
      <c r="F777" s="141">
        <f t="shared" si="12"/>
        <v>0.65548387096774197</v>
      </c>
    </row>
    <row r="778" spans="1:6" x14ac:dyDescent="0.25">
      <c r="A778">
        <v>776</v>
      </c>
      <c r="B778" s="143">
        <v>194</v>
      </c>
      <c r="C778" s="143">
        <v>508</v>
      </c>
      <c r="D778" s="143">
        <v>60</v>
      </c>
      <c r="E778" s="143">
        <v>14</v>
      </c>
      <c r="F778" s="141">
        <f t="shared" si="12"/>
        <v>0.65463917525773196</v>
      </c>
    </row>
    <row r="779" spans="1:6" x14ac:dyDescent="0.25">
      <c r="A779">
        <v>777</v>
      </c>
      <c r="B779" s="143">
        <v>194</v>
      </c>
      <c r="C779" s="143">
        <v>509</v>
      </c>
      <c r="D779" s="143">
        <v>60</v>
      </c>
      <c r="E779" s="143">
        <v>14</v>
      </c>
      <c r="F779" s="141">
        <f t="shared" si="12"/>
        <v>0.65508365508365507</v>
      </c>
    </row>
    <row r="780" spans="1:6" x14ac:dyDescent="0.25">
      <c r="A780">
        <v>778</v>
      </c>
      <c r="B780" s="143">
        <v>194</v>
      </c>
      <c r="C780" s="143">
        <v>510</v>
      </c>
      <c r="D780" s="143">
        <v>60</v>
      </c>
      <c r="E780" s="143">
        <v>14</v>
      </c>
      <c r="F780" s="141">
        <f t="shared" si="12"/>
        <v>0.65552699228791778</v>
      </c>
    </row>
    <row r="781" spans="1:6" x14ac:dyDescent="0.25">
      <c r="A781">
        <v>779</v>
      </c>
      <c r="B781" s="143">
        <v>194</v>
      </c>
      <c r="C781" s="143">
        <v>511</v>
      </c>
      <c r="D781" s="143">
        <v>60</v>
      </c>
      <c r="E781" s="143">
        <v>14</v>
      </c>
      <c r="F781" s="141">
        <f t="shared" si="12"/>
        <v>0.65596919127086006</v>
      </c>
    </row>
    <row r="782" spans="1:6" x14ac:dyDescent="0.25">
      <c r="A782">
        <v>780</v>
      </c>
      <c r="B782" s="143">
        <v>195</v>
      </c>
      <c r="C782" s="143">
        <v>511</v>
      </c>
      <c r="D782" s="143">
        <v>60</v>
      </c>
      <c r="E782" s="143">
        <v>14</v>
      </c>
      <c r="F782" s="141">
        <f t="shared" si="12"/>
        <v>0.65512820512820513</v>
      </c>
    </row>
    <row r="783" spans="1:6" x14ac:dyDescent="0.25">
      <c r="A783">
        <v>781</v>
      </c>
      <c r="B783" s="143">
        <v>195</v>
      </c>
      <c r="C783" s="143">
        <v>512</v>
      </c>
      <c r="D783" s="143">
        <v>60</v>
      </c>
      <c r="E783" s="143">
        <v>14</v>
      </c>
      <c r="F783" s="141">
        <f t="shared" si="12"/>
        <v>0.65556978233034569</v>
      </c>
    </row>
    <row r="784" spans="1:6" x14ac:dyDescent="0.25">
      <c r="A784">
        <v>782</v>
      </c>
      <c r="B784" s="143">
        <v>195</v>
      </c>
      <c r="C784" s="143">
        <v>513</v>
      </c>
      <c r="D784" s="143">
        <v>60</v>
      </c>
      <c r="E784" s="143">
        <v>14</v>
      </c>
      <c r="F784" s="141">
        <f t="shared" si="12"/>
        <v>0.65601023017902815</v>
      </c>
    </row>
    <row r="785" spans="1:6" x14ac:dyDescent="0.25">
      <c r="A785">
        <v>783</v>
      </c>
      <c r="B785" s="143">
        <v>195</v>
      </c>
      <c r="C785" s="143">
        <v>514</v>
      </c>
      <c r="D785" s="143">
        <v>60</v>
      </c>
      <c r="E785" s="143">
        <v>14</v>
      </c>
      <c r="F785" s="141">
        <f t="shared" si="12"/>
        <v>0.65644955300127716</v>
      </c>
    </row>
    <row r="786" spans="1:6" x14ac:dyDescent="0.25">
      <c r="A786">
        <v>784</v>
      </c>
      <c r="B786" s="143">
        <v>196</v>
      </c>
      <c r="C786" s="143">
        <v>514</v>
      </c>
      <c r="D786" s="143">
        <v>60</v>
      </c>
      <c r="E786" s="143">
        <v>14</v>
      </c>
      <c r="F786" s="141">
        <f t="shared" si="12"/>
        <v>0.65561224489795922</v>
      </c>
    </row>
    <row r="787" spans="1:6" x14ac:dyDescent="0.25">
      <c r="A787">
        <v>785</v>
      </c>
      <c r="B787" s="143">
        <v>196</v>
      </c>
      <c r="C787" s="143">
        <v>515</v>
      </c>
      <c r="D787" s="143">
        <v>60</v>
      </c>
      <c r="E787" s="143">
        <v>14</v>
      </c>
      <c r="F787" s="141">
        <f t="shared" si="12"/>
        <v>0.6560509554140127</v>
      </c>
    </row>
    <row r="788" spans="1:6" x14ac:dyDescent="0.25">
      <c r="A788">
        <v>786</v>
      </c>
      <c r="B788" s="143">
        <v>196</v>
      </c>
      <c r="C788" s="143">
        <v>516</v>
      </c>
      <c r="D788" s="143">
        <v>60</v>
      </c>
      <c r="E788" s="143">
        <v>14</v>
      </c>
      <c r="F788" s="141">
        <f t="shared" si="12"/>
        <v>0.65648854961832059</v>
      </c>
    </row>
    <row r="789" spans="1:6" x14ac:dyDescent="0.25">
      <c r="A789">
        <v>787</v>
      </c>
      <c r="B789" s="143">
        <v>196</v>
      </c>
      <c r="C789" s="143">
        <v>517</v>
      </c>
      <c r="D789" s="143">
        <v>60</v>
      </c>
      <c r="E789" s="143">
        <v>14</v>
      </c>
      <c r="F789" s="141">
        <f t="shared" si="12"/>
        <v>0.65692503176620076</v>
      </c>
    </row>
    <row r="790" spans="1:6" x14ac:dyDescent="0.25">
      <c r="A790">
        <v>788</v>
      </c>
      <c r="B790" s="143">
        <v>197</v>
      </c>
      <c r="C790" s="143">
        <v>517</v>
      </c>
      <c r="D790" s="143">
        <v>60</v>
      </c>
      <c r="E790" s="143">
        <v>14</v>
      </c>
      <c r="F790" s="141">
        <f t="shared" si="12"/>
        <v>0.65609137055837563</v>
      </c>
    </row>
    <row r="791" spans="1:6" x14ac:dyDescent="0.25">
      <c r="A791">
        <v>789</v>
      </c>
      <c r="B791" s="143">
        <v>197</v>
      </c>
      <c r="C791" s="143">
        <v>518</v>
      </c>
      <c r="D791" s="143">
        <v>60</v>
      </c>
      <c r="E791" s="143">
        <v>14</v>
      </c>
      <c r="F791" s="141">
        <f t="shared" si="12"/>
        <v>0.65652724968314324</v>
      </c>
    </row>
    <row r="792" spans="1:6" x14ac:dyDescent="0.25">
      <c r="A792">
        <v>790</v>
      </c>
      <c r="B792" s="143">
        <v>197</v>
      </c>
      <c r="C792" s="143">
        <v>519</v>
      </c>
      <c r="D792" s="143">
        <v>60</v>
      </c>
      <c r="E792" s="143">
        <v>14</v>
      </c>
      <c r="F792" s="141">
        <f t="shared" si="12"/>
        <v>0.65696202531645564</v>
      </c>
    </row>
    <row r="793" spans="1:6" x14ac:dyDescent="0.25">
      <c r="A793">
        <v>791</v>
      </c>
      <c r="B793" s="143">
        <v>197</v>
      </c>
      <c r="C793" s="143">
        <v>520</v>
      </c>
      <c r="D793" s="143">
        <v>60</v>
      </c>
      <c r="E793" s="143">
        <v>14</v>
      </c>
      <c r="F793" s="141">
        <f t="shared" si="12"/>
        <v>0.65739570164348926</v>
      </c>
    </row>
    <row r="794" spans="1:6" x14ac:dyDescent="0.25">
      <c r="A794">
        <v>792</v>
      </c>
      <c r="B794" s="143">
        <v>198</v>
      </c>
      <c r="C794" s="143">
        <v>520</v>
      </c>
      <c r="D794" s="143">
        <v>60</v>
      </c>
      <c r="E794" s="143">
        <v>14</v>
      </c>
      <c r="F794" s="141">
        <f t="shared" si="12"/>
        <v>0.65656565656565657</v>
      </c>
    </row>
    <row r="795" spans="1:6" x14ac:dyDescent="0.25">
      <c r="A795">
        <v>793</v>
      </c>
      <c r="B795" s="143">
        <v>198</v>
      </c>
      <c r="C795" s="143">
        <v>521</v>
      </c>
      <c r="D795" s="143">
        <v>60</v>
      </c>
      <c r="E795" s="143">
        <v>14</v>
      </c>
      <c r="F795" s="141">
        <f t="shared" si="12"/>
        <v>0.65699873896595207</v>
      </c>
    </row>
    <row r="796" spans="1:6" x14ac:dyDescent="0.25">
      <c r="A796">
        <v>794</v>
      </c>
      <c r="B796" s="143">
        <v>198</v>
      </c>
      <c r="C796" s="143">
        <v>522</v>
      </c>
      <c r="D796" s="143">
        <v>60</v>
      </c>
      <c r="E796" s="143">
        <v>14</v>
      </c>
      <c r="F796" s="141">
        <f t="shared" si="12"/>
        <v>0.65743073047858946</v>
      </c>
    </row>
    <row r="797" spans="1:6" x14ac:dyDescent="0.25">
      <c r="A797">
        <v>795</v>
      </c>
      <c r="B797" s="143">
        <v>198</v>
      </c>
      <c r="C797" s="143">
        <v>523</v>
      </c>
      <c r="D797" s="143">
        <v>60</v>
      </c>
      <c r="E797" s="143">
        <v>14</v>
      </c>
      <c r="F797" s="141">
        <f t="shared" si="12"/>
        <v>0.65786163522012575</v>
      </c>
    </row>
    <row r="798" spans="1:6" x14ac:dyDescent="0.25">
      <c r="A798">
        <v>796</v>
      </c>
      <c r="B798" s="143">
        <v>199</v>
      </c>
      <c r="C798" s="143">
        <v>523</v>
      </c>
      <c r="D798" s="143">
        <v>60</v>
      </c>
      <c r="E798" s="143">
        <v>14</v>
      </c>
      <c r="F798" s="141">
        <f t="shared" si="12"/>
        <v>0.65703517587939697</v>
      </c>
    </row>
    <row r="799" spans="1:6" x14ac:dyDescent="0.25">
      <c r="A799">
        <v>797</v>
      </c>
      <c r="B799" s="143">
        <v>199</v>
      </c>
      <c r="C799" s="143">
        <v>524</v>
      </c>
      <c r="D799" s="143">
        <v>60</v>
      </c>
      <c r="E799" s="143">
        <v>14</v>
      </c>
      <c r="F799" s="141">
        <f t="shared" si="12"/>
        <v>0.65746549560853196</v>
      </c>
    </row>
    <row r="800" spans="1:6" x14ac:dyDescent="0.25">
      <c r="A800">
        <v>798</v>
      </c>
      <c r="B800" s="143">
        <v>199</v>
      </c>
      <c r="C800" s="143">
        <v>525</v>
      </c>
      <c r="D800" s="143">
        <v>60</v>
      </c>
      <c r="E800" s="143">
        <v>14</v>
      </c>
      <c r="F800" s="141">
        <f t="shared" si="12"/>
        <v>0.65789473684210531</v>
      </c>
    </row>
    <row r="801" spans="1:6" x14ac:dyDescent="0.25">
      <c r="A801">
        <v>799</v>
      </c>
      <c r="B801" s="143">
        <v>199</v>
      </c>
      <c r="C801" s="143">
        <v>526</v>
      </c>
      <c r="D801" s="143">
        <v>60</v>
      </c>
      <c r="E801" s="143">
        <v>14</v>
      </c>
      <c r="F801" s="141">
        <f t="shared" si="12"/>
        <v>0.65832290362953694</v>
      </c>
    </row>
    <row r="802" spans="1:6" x14ac:dyDescent="0.25">
      <c r="A802">
        <v>800</v>
      </c>
      <c r="B802" s="143">
        <v>200</v>
      </c>
      <c r="C802" s="143">
        <v>526</v>
      </c>
      <c r="D802" s="143">
        <v>60</v>
      </c>
      <c r="E802" s="143">
        <v>14</v>
      </c>
      <c r="F802" s="141">
        <f t="shared" si="12"/>
        <v>0.65749999999999997</v>
      </c>
    </row>
    <row r="803" spans="1:6" x14ac:dyDescent="0.25">
      <c r="A803">
        <v>801</v>
      </c>
      <c r="B803" s="143">
        <v>200</v>
      </c>
      <c r="C803" s="143">
        <v>527</v>
      </c>
      <c r="D803" s="143">
        <v>60</v>
      </c>
      <c r="E803" s="143">
        <v>14</v>
      </c>
      <c r="F803" s="141">
        <f t="shared" si="12"/>
        <v>0.65792759051186023</v>
      </c>
    </row>
    <row r="804" spans="1:6" x14ac:dyDescent="0.25">
      <c r="A804">
        <v>802</v>
      </c>
      <c r="B804" s="143">
        <v>200</v>
      </c>
      <c r="C804" s="143">
        <v>528</v>
      </c>
      <c r="D804" s="143">
        <v>60</v>
      </c>
      <c r="E804" s="143">
        <v>14</v>
      </c>
      <c r="F804" s="141">
        <f t="shared" si="12"/>
        <v>0.65835411471321692</v>
      </c>
    </row>
    <row r="805" spans="1:6" x14ac:dyDescent="0.25">
      <c r="A805">
        <v>803</v>
      </c>
      <c r="B805" s="143">
        <v>200</v>
      </c>
      <c r="C805" s="143">
        <v>529</v>
      </c>
      <c r="D805" s="143">
        <v>60</v>
      </c>
      <c r="E805" s="143">
        <v>14</v>
      </c>
      <c r="F805" s="141">
        <f t="shared" si="12"/>
        <v>0.65877957658779573</v>
      </c>
    </row>
    <row r="806" spans="1:6" x14ac:dyDescent="0.25">
      <c r="A806">
        <v>804</v>
      </c>
      <c r="B806" s="143">
        <v>201</v>
      </c>
      <c r="C806" s="143">
        <v>529</v>
      </c>
      <c r="D806" s="143">
        <v>60</v>
      </c>
      <c r="E806" s="143">
        <v>14</v>
      </c>
      <c r="F806" s="141">
        <f t="shared" si="12"/>
        <v>0.65796019900497515</v>
      </c>
    </row>
    <row r="807" spans="1:6" x14ac:dyDescent="0.25">
      <c r="A807">
        <v>805</v>
      </c>
      <c r="B807" s="143">
        <v>201</v>
      </c>
      <c r="C807" s="143">
        <v>530</v>
      </c>
      <c r="D807" s="143">
        <v>60</v>
      </c>
      <c r="E807" s="143">
        <v>14</v>
      </c>
      <c r="F807" s="141">
        <f t="shared" si="12"/>
        <v>0.65838509316770188</v>
      </c>
    </row>
    <row r="808" spans="1:6" x14ac:dyDescent="0.25">
      <c r="A808">
        <v>806</v>
      </c>
      <c r="B808" s="143">
        <v>201</v>
      </c>
      <c r="C808" s="143">
        <v>531</v>
      </c>
      <c r="D808" s="143">
        <v>60</v>
      </c>
      <c r="E808" s="143">
        <v>14</v>
      </c>
      <c r="F808" s="141">
        <f t="shared" si="12"/>
        <v>0.65880893300248144</v>
      </c>
    </row>
    <row r="809" spans="1:6" x14ac:dyDescent="0.25">
      <c r="A809">
        <v>807</v>
      </c>
      <c r="B809" s="143">
        <v>201</v>
      </c>
      <c r="C809" s="143">
        <v>532</v>
      </c>
      <c r="D809" s="143">
        <v>60</v>
      </c>
      <c r="E809" s="143">
        <v>14</v>
      </c>
      <c r="F809" s="141">
        <f t="shared" si="12"/>
        <v>0.6592317224287485</v>
      </c>
    </row>
    <row r="810" spans="1:6" x14ac:dyDescent="0.25">
      <c r="A810">
        <v>808</v>
      </c>
      <c r="B810" s="143">
        <v>202</v>
      </c>
      <c r="C810" s="143">
        <v>532</v>
      </c>
      <c r="D810" s="143">
        <v>60</v>
      </c>
      <c r="E810" s="143">
        <v>14</v>
      </c>
      <c r="F810" s="141">
        <f t="shared" si="12"/>
        <v>0.65841584158415845</v>
      </c>
    </row>
    <row r="811" spans="1:6" x14ac:dyDescent="0.25">
      <c r="A811">
        <v>809</v>
      </c>
      <c r="B811" s="143">
        <v>202</v>
      </c>
      <c r="C811" s="143">
        <v>533</v>
      </c>
      <c r="D811" s="143">
        <v>60</v>
      </c>
      <c r="E811" s="143">
        <v>14</v>
      </c>
      <c r="F811" s="141">
        <f t="shared" si="12"/>
        <v>0.65883807169344866</v>
      </c>
    </row>
    <row r="812" spans="1:6" x14ac:dyDescent="0.25">
      <c r="A812">
        <v>810</v>
      </c>
      <c r="B812" s="143">
        <v>202</v>
      </c>
      <c r="C812" s="143">
        <v>534</v>
      </c>
      <c r="D812" s="143">
        <v>60</v>
      </c>
      <c r="E812" s="143">
        <v>14</v>
      </c>
      <c r="F812" s="141">
        <f t="shared" si="12"/>
        <v>0.65925925925925921</v>
      </c>
    </row>
    <row r="813" spans="1:6" x14ac:dyDescent="0.25">
      <c r="A813">
        <v>811</v>
      </c>
      <c r="B813" s="143">
        <v>202</v>
      </c>
      <c r="C813" s="143">
        <v>535</v>
      </c>
      <c r="D813" s="143">
        <v>60</v>
      </c>
      <c r="E813" s="143">
        <v>14</v>
      </c>
      <c r="F813" s="141">
        <f t="shared" si="12"/>
        <v>0.65967940813810111</v>
      </c>
    </row>
    <row r="814" spans="1:6" x14ac:dyDescent="0.25">
      <c r="A814">
        <v>812</v>
      </c>
      <c r="B814" s="143">
        <v>203</v>
      </c>
      <c r="C814" s="143">
        <v>535</v>
      </c>
      <c r="D814" s="143">
        <v>60</v>
      </c>
      <c r="E814" s="143">
        <v>14</v>
      </c>
      <c r="F814" s="141">
        <f t="shared" si="12"/>
        <v>0.65886699507389157</v>
      </c>
    </row>
    <row r="815" spans="1:6" x14ac:dyDescent="0.25">
      <c r="A815">
        <v>813</v>
      </c>
      <c r="B815" s="143">
        <v>203</v>
      </c>
      <c r="C815" s="143">
        <v>536</v>
      </c>
      <c r="D815" s="143">
        <v>60</v>
      </c>
      <c r="E815" s="143">
        <v>14</v>
      </c>
      <c r="F815" s="141">
        <f t="shared" si="12"/>
        <v>0.65928659286592861</v>
      </c>
    </row>
    <row r="816" spans="1:6" x14ac:dyDescent="0.25">
      <c r="A816">
        <v>814</v>
      </c>
      <c r="B816" s="143">
        <v>203</v>
      </c>
      <c r="C816" s="143">
        <v>537</v>
      </c>
      <c r="D816" s="143">
        <v>60</v>
      </c>
      <c r="E816" s="143">
        <v>14</v>
      </c>
      <c r="F816" s="141">
        <f t="shared" si="12"/>
        <v>0.65970515970515975</v>
      </c>
    </row>
    <row r="817" spans="1:6" x14ac:dyDescent="0.25">
      <c r="A817">
        <v>815</v>
      </c>
      <c r="B817" s="143">
        <v>203</v>
      </c>
      <c r="C817" s="143">
        <v>538</v>
      </c>
      <c r="D817" s="143">
        <v>60</v>
      </c>
      <c r="E817" s="143">
        <v>14</v>
      </c>
      <c r="F817" s="141">
        <f t="shared" si="12"/>
        <v>0.66012269938650303</v>
      </c>
    </row>
    <row r="818" spans="1:6" x14ac:dyDescent="0.25">
      <c r="A818">
        <v>816</v>
      </c>
      <c r="B818" s="143">
        <v>204</v>
      </c>
      <c r="C818" s="143">
        <v>538</v>
      </c>
      <c r="D818" s="143">
        <v>60</v>
      </c>
      <c r="E818" s="143">
        <v>14</v>
      </c>
      <c r="F818" s="141">
        <f t="shared" si="12"/>
        <v>0.65931372549019607</v>
      </c>
    </row>
    <row r="819" spans="1:6" x14ac:dyDescent="0.25">
      <c r="A819">
        <v>817</v>
      </c>
      <c r="B819" s="143">
        <v>204</v>
      </c>
      <c r="C819" s="143">
        <v>539</v>
      </c>
      <c r="D819" s="143">
        <v>60</v>
      </c>
      <c r="E819" s="143">
        <v>14</v>
      </c>
      <c r="F819" s="141">
        <f t="shared" si="12"/>
        <v>0.65973072215422279</v>
      </c>
    </row>
    <row r="820" spans="1:6" x14ac:dyDescent="0.25">
      <c r="A820">
        <v>818</v>
      </c>
      <c r="B820" s="143">
        <v>204</v>
      </c>
      <c r="C820" s="143">
        <v>540</v>
      </c>
      <c r="D820" s="143">
        <v>60</v>
      </c>
      <c r="E820" s="143">
        <v>14</v>
      </c>
      <c r="F820" s="141">
        <f t="shared" si="12"/>
        <v>0.66014669926650371</v>
      </c>
    </row>
    <row r="821" spans="1:6" x14ac:dyDescent="0.25">
      <c r="A821">
        <v>819</v>
      </c>
      <c r="B821" s="143">
        <v>204</v>
      </c>
      <c r="C821" s="143">
        <v>541</v>
      </c>
      <c r="D821" s="143">
        <v>60</v>
      </c>
      <c r="E821" s="143">
        <v>14</v>
      </c>
      <c r="F821" s="141">
        <f t="shared" si="12"/>
        <v>0.66056166056166055</v>
      </c>
    </row>
    <row r="822" spans="1:6" x14ac:dyDescent="0.25">
      <c r="A822">
        <v>820</v>
      </c>
      <c r="B822" s="143">
        <v>205</v>
      </c>
      <c r="C822" s="143">
        <v>541</v>
      </c>
      <c r="D822" s="143">
        <v>60</v>
      </c>
      <c r="E822" s="143">
        <v>14</v>
      </c>
      <c r="F822" s="141">
        <f t="shared" si="12"/>
        <v>0.65975609756097564</v>
      </c>
    </row>
    <row r="823" spans="1:6" x14ac:dyDescent="0.25">
      <c r="A823">
        <v>821</v>
      </c>
      <c r="B823" s="143">
        <v>205</v>
      </c>
      <c r="C823" s="143">
        <v>542</v>
      </c>
      <c r="D823" s="143">
        <v>60</v>
      </c>
      <c r="E823" s="143">
        <v>14</v>
      </c>
      <c r="F823" s="141">
        <f t="shared" si="12"/>
        <v>0.66017052375152252</v>
      </c>
    </row>
    <row r="824" spans="1:6" x14ac:dyDescent="0.25">
      <c r="A824">
        <v>822</v>
      </c>
      <c r="B824" s="143">
        <v>205</v>
      </c>
      <c r="C824" s="143">
        <v>543</v>
      </c>
      <c r="D824" s="143">
        <v>60</v>
      </c>
      <c r="E824" s="143">
        <v>14</v>
      </c>
      <c r="F824" s="141">
        <f t="shared" si="12"/>
        <v>0.66058394160583944</v>
      </c>
    </row>
    <row r="825" spans="1:6" x14ac:dyDescent="0.25">
      <c r="A825">
        <v>823</v>
      </c>
      <c r="B825" s="143">
        <v>205</v>
      </c>
      <c r="C825" s="143">
        <v>544</v>
      </c>
      <c r="D825" s="143">
        <v>60</v>
      </c>
      <c r="E825" s="143">
        <v>14</v>
      </c>
      <c r="F825" s="141">
        <f t="shared" si="12"/>
        <v>0.66099635479951402</v>
      </c>
    </row>
    <row r="826" spans="1:6" x14ac:dyDescent="0.25">
      <c r="A826">
        <v>824</v>
      </c>
      <c r="B826" s="143">
        <v>206</v>
      </c>
      <c r="C826" s="143">
        <v>544</v>
      </c>
      <c r="D826" s="143">
        <v>60</v>
      </c>
      <c r="E826" s="143">
        <v>14</v>
      </c>
      <c r="F826" s="141">
        <f t="shared" si="12"/>
        <v>0.66019417475728159</v>
      </c>
    </row>
    <row r="827" spans="1:6" x14ac:dyDescent="0.25">
      <c r="A827">
        <v>825</v>
      </c>
      <c r="B827" s="143">
        <v>206</v>
      </c>
      <c r="C827" s="143">
        <v>545</v>
      </c>
      <c r="D827" s="143">
        <v>60</v>
      </c>
      <c r="E827" s="143">
        <v>14</v>
      </c>
      <c r="F827" s="141">
        <f t="shared" si="12"/>
        <v>0.66060606060606064</v>
      </c>
    </row>
    <row r="828" spans="1:6" x14ac:dyDescent="0.25">
      <c r="A828">
        <v>826</v>
      </c>
      <c r="B828" s="143">
        <v>206</v>
      </c>
      <c r="C828" s="143">
        <v>546</v>
      </c>
      <c r="D828" s="143">
        <v>60</v>
      </c>
      <c r="E828" s="143">
        <v>14</v>
      </c>
      <c r="F828" s="141">
        <f t="shared" si="12"/>
        <v>0.66101694915254239</v>
      </c>
    </row>
    <row r="829" spans="1:6" x14ac:dyDescent="0.25">
      <c r="A829">
        <v>827</v>
      </c>
      <c r="B829" s="143">
        <v>206</v>
      </c>
      <c r="C829" s="143">
        <v>547</v>
      </c>
      <c r="D829" s="143">
        <v>60</v>
      </c>
      <c r="E829" s="143">
        <v>14</v>
      </c>
      <c r="F829" s="141">
        <f t="shared" si="12"/>
        <v>0.66142684401451024</v>
      </c>
    </row>
    <row r="830" spans="1:6" x14ac:dyDescent="0.25">
      <c r="A830">
        <v>828</v>
      </c>
      <c r="B830" s="143">
        <v>207</v>
      </c>
      <c r="C830" s="143">
        <v>547</v>
      </c>
      <c r="D830" s="143">
        <v>60</v>
      </c>
      <c r="E830" s="143">
        <v>14</v>
      </c>
      <c r="F830" s="141">
        <f t="shared" si="12"/>
        <v>0.66062801932367154</v>
      </c>
    </row>
    <row r="831" spans="1:6" x14ac:dyDescent="0.25">
      <c r="A831">
        <v>829</v>
      </c>
      <c r="B831" s="143">
        <v>207</v>
      </c>
      <c r="C831" s="143">
        <v>548</v>
      </c>
      <c r="D831" s="143">
        <v>60</v>
      </c>
      <c r="E831" s="143">
        <v>14</v>
      </c>
      <c r="F831" s="141">
        <f t="shared" si="12"/>
        <v>0.66103739445114595</v>
      </c>
    </row>
    <row r="832" spans="1:6" x14ac:dyDescent="0.25">
      <c r="A832">
        <v>830</v>
      </c>
      <c r="B832" s="143">
        <v>207</v>
      </c>
      <c r="C832" s="143">
        <v>549</v>
      </c>
      <c r="D832" s="143">
        <v>60</v>
      </c>
      <c r="E832" s="143">
        <v>14</v>
      </c>
      <c r="F832" s="141">
        <f t="shared" si="12"/>
        <v>0.66144578313253011</v>
      </c>
    </row>
    <row r="833" spans="1:6" x14ac:dyDescent="0.25">
      <c r="A833">
        <v>831</v>
      </c>
      <c r="B833" s="143">
        <v>207</v>
      </c>
      <c r="C833" s="143">
        <v>550</v>
      </c>
      <c r="D833" s="143">
        <v>60</v>
      </c>
      <c r="E833" s="143">
        <v>14</v>
      </c>
      <c r="F833" s="141">
        <f t="shared" si="12"/>
        <v>0.66185318892900125</v>
      </c>
    </row>
    <row r="834" spans="1:6" x14ac:dyDescent="0.25">
      <c r="A834">
        <v>832</v>
      </c>
      <c r="B834" s="143">
        <v>208</v>
      </c>
      <c r="C834" s="143">
        <v>550</v>
      </c>
      <c r="D834" s="143">
        <v>60</v>
      </c>
      <c r="E834" s="143">
        <v>14</v>
      </c>
      <c r="F834" s="141">
        <f t="shared" si="12"/>
        <v>0.66105769230769229</v>
      </c>
    </row>
    <row r="835" spans="1:6" x14ac:dyDescent="0.25">
      <c r="A835">
        <v>833</v>
      </c>
      <c r="B835" s="143">
        <v>208</v>
      </c>
      <c r="C835" s="143">
        <v>551</v>
      </c>
      <c r="D835" s="143">
        <v>60</v>
      </c>
      <c r="E835" s="143">
        <v>14</v>
      </c>
      <c r="F835" s="141">
        <f t="shared" ref="F835:F898" si="13">+C835/A835</f>
        <v>0.66146458583433376</v>
      </c>
    </row>
    <row r="836" spans="1:6" x14ac:dyDescent="0.25">
      <c r="A836">
        <v>834</v>
      </c>
      <c r="B836" s="143">
        <v>208</v>
      </c>
      <c r="C836" s="143">
        <v>552</v>
      </c>
      <c r="D836" s="143">
        <v>60</v>
      </c>
      <c r="E836" s="143">
        <v>14</v>
      </c>
      <c r="F836" s="141">
        <f t="shared" si="13"/>
        <v>0.66187050359712229</v>
      </c>
    </row>
    <row r="837" spans="1:6" x14ac:dyDescent="0.25">
      <c r="A837">
        <v>835</v>
      </c>
      <c r="B837" s="143">
        <v>208</v>
      </c>
      <c r="C837" s="143">
        <v>553</v>
      </c>
      <c r="D837" s="143">
        <v>60</v>
      </c>
      <c r="E837" s="143">
        <v>14</v>
      </c>
      <c r="F837" s="141">
        <f t="shared" si="13"/>
        <v>0.66227544910179637</v>
      </c>
    </row>
    <row r="838" spans="1:6" x14ac:dyDescent="0.25">
      <c r="A838">
        <v>836</v>
      </c>
      <c r="B838" s="143">
        <v>209</v>
      </c>
      <c r="C838" s="143">
        <v>553</v>
      </c>
      <c r="D838" s="143">
        <v>60</v>
      </c>
      <c r="E838" s="143">
        <v>14</v>
      </c>
      <c r="F838" s="141">
        <f t="shared" si="13"/>
        <v>0.66148325358851678</v>
      </c>
    </row>
    <row r="839" spans="1:6" x14ac:dyDescent="0.25">
      <c r="A839">
        <v>837</v>
      </c>
      <c r="B839" s="143">
        <v>209</v>
      </c>
      <c r="C839" s="143">
        <v>554</v>
      </c>
      <c r="D839" s="143">
        <v>60</v>
      </c>
      <c r="E839" s="143">
        <v>14</v>
      </c>
      <c r="F839" s="141">
        <f t="shared" si="13"/>
        <v>0.66188769414575865</v>
      </c>
    </row>
    <row r="840" spans="1:6" x14ac:dyDescent="0.25">
      <c r="A840">
        <v>838</v>
      </c>
      <c r="B840" s="143">
        <v>209</v>
      </c>
      <c r="C840" s="143">
        <v>555</v>
      </c>
      <c r="D840" s="143">
        <v>60</v>
      </c>
      <c r="E840" s="143">
        <v>14</v>
      </c>
      <c r="F840" s="141">
        <f t="shared" si="13"/>
        <v>0.66229116945107402</v>
      </c>
    </row>
    <row r="841" spans="1:6" x14ac:dyDescent="0.25">
      <c r="A841">
        <v>839</v>
      </c>
      <c r="B841" s="143">
        <v>209</v>
      </c>
      <c r="C841" s="143">
        <v>556</v>
      </c>
      <c r="D841" s="143">
        <v>60</v>
      </c>
      <c r="E841" s="143">
        <v>14</v>
      </c>
      <c r="F841" s="141">
        <f t="shared" si="13"/>
        <v>0.66269368295589992</v>
      </c>
    </row>
    <row r="842" spans="1:6" x14ac:dyDescent="0.25">
      <c r="A842">
        <v>840</v>
      </c>
      <c r="B842" s="143">
        <v>210</v>
      </c>
      <c r="C842" s="143">
        <v>556</v>
      </c>
      <c r="D842" s="143">
        <v>60</v>
      </c>
      <c r="E842" s="143">
        <v>14</v>
      </c>
      <c r="F842" s="141">
        <f t="shared" si="13"/>
        <v>0.66190476190476188</v>
      </c>
    </row>
    <row r="843" spans="1:6" x14ac:dyDescent="0.25">
      <c r="A843">
        <v>841</v>
      </c>
      <c r="B843" s="143">
        <v>210</v>
      </c>
      <c r="C843" s="143">
        <v>557</v>
      </c>
      <c r="D843" s="143">
        <v>60</v>
      </c>
      <c r="E843" s="143">
        <v>14</v>
      </c>
      <c r="F843" s="141">
        <f t="shared" si="13"/>
        <v>0.66230677764565993</v>
      </c>
    </row>
    <row r="844" spans="1:6" x14ac:dyDescent="0.25">
      <c r="A844">
        <v>842</v>
      </c>
      <c r="B844" s="143">
        <v>210</v>
      </c>
      <c r="C844" s="143">
        <v>558</v>
      </c>
      <c r="D844" s="143">
        <v>60</v>
      </c>
      <c r="E844" s="143">
        <v>14</v>
      </c>
      <c r="F844" s="141">
        <f t="shared" si="13"/>
        <v>0.66270783847980996</v>
      </c>
    </row>
    <row r="845" spans="1:6" x14ac:dyDescent="0.25">
      <c r="A845">
        <v>843</v>
      </c>
      <c r="B845" s="143">
        <v>210</v>
      </c>
      <c r="C845" s="143">
        <v>559</v>
      </c>
      <c r="D845" s="143">
        <v>60</v>
      </c>
      <c r="E845" s="143">
        <v>14</v>
      </c>
      <c r="F845" s="141">
        <f t="shared" si="13"/>
        <v>0.66310794780545668</v>
      </c>
    </row>
    <row r="846" spans="1:6" x14ac:dyDescent="0.25">
      <c r="A846">
        <v>844</v>
      </c>
      <c r="B846" s="143">
        <v>211</v>
      </c>
      <c r="C846" s="143">
        <v>559</v>
      </c>
      <c r="D846" s="143">
        <v>60</v>
      </c>
      <c r="E846" s="143">
        <v>14</v>
      </c>
      <c r="F846" s="141">
        <f t="shared" si="13"/>
        <v>0.66232227488151663</v>
      </c>
    </row>
    <row r="847" spans="1:6" x14ac:dyDescent="0.25">
      <c r="A847">
        <v>845</v>
      </c>
      <c r="B847" s="143">
        <v>211</v>
      </c>
      <c r="C847" s="143">
        <v>560</v>
      </c>
      <c r="D847" s="143">
        <v>60</v>
      </c>
      <c r="E847" s="143">
        <v>14</v>
      </c>
      <c r="F847" s="141">
        <f t="shared" si="13"/>
        <v>0.66272189349112431</v>
      </c>
    </row>
    <row r="848" spans="1:6" x14ac:dyDescent="0.25">
      <c r="A848">
        <v>846</v>
      </c>
      <c r="B848" s="143">
        <v>211</v>
      </c>
      <c r="C848" s="143">
        <v>561</v>
      </c>
      <c r="D848" s="143">
        <v>60</v>
      </c>
      <c r="E848" s="143">
        <v>14</v>
      </c>
      <c r="F848" s="141">
        <f t="shared" si="13"/>
        <v>0.66312056737588654</v>
      </c>
    </row>
    <row r="849" spans="1:6" x14ac:dyDescent="0.25">
      <c r="A849">
        <v>847</v>
      </c>
      <c r="B849" s="143">
        <v>211</v>
      </c>
      <c r="C849" s="143">
        <v>562</v>
      </c>
      <c r="D849" s="143">
        <v>60</v>
      </c>
      <c r="E849" s="143">
        <v>14</v>
      </c>
      <c r="F849" s="141">
        <f t="shared" si="13"/>
        <v>0.66351829988193622</v>
      </c>
    </row>
    <row r="850" spans="1:6" x14ac:dyDescent="0.25">
      <c r="A850">
        <v>848</v>
      </c>
      <c r="B850" s="143">
        <v>212</v>
      </c>
      <c r="C850" s="143">
        <v>562</v>
      </c>
      <c r="D850" s="143">
        <v>60</v>
      </c>
      <c r="E850" s="143">
        <v>14</v>
      </c>
      <c r="F850" s="141">
        <f t="shared" si="13"/>
        <v>0.66273584905660377</v>
      </c>
    </row>
    <row r="851" spans="1:6" x14ac:dyDescent="0.25">
      <c r="A851">
        <v>849</v>
      </c>
      <c r="B851" s="143">
        <v>212</v>
      </c>
      <c r="C851" s="143">
        <v>563</v>
      </c>
      <c r="D851" s="143">
        <v>60</v>
      </c>
      <c r="E851" s="143">
        <v>14</v>
      </c>
      <c r="F851" s="141">
        <f t="shared" si="13"/>
        <v>0.66313309776207308</v>
      </c>
    </row>
    <row r="852" spans="1:6" x14ac:dyDescent="0.25">
      <c r="A852">
        <v>850</v>
      </c>
      <c r="B852" s="143">
        <v>212</v>
      </c>
      <c r="C852" s="143">
        <v>564</v>
      </c>
      <c r="D852" s="143">
        <v>60</v>
      </c>
      <c r="E852" s="143">
        <v>14</v>
      </c>
      <c r="F852" s="141">
        <f t="shared" si="13"/>
        <v>0.66352941176470592</v>
      </c>
    </row>
    <row r="853" spans="1:6" x14ac:dyDescent="0.25">
      <c r="A853">
        <v>851</v>
      </c>
      <c r="B853" s="143">
        <v>212</v>
      </c>
      <c r="C853" s="143">
        <v>565</v>
      </c>
      <c r="D853" s="143">
        <v>60</v>
      </c>
      <c r="E853" s="143">
        <v>14</v>
      </c>
      <c r="F853" s="141">
        <f t="shared" si="13"/>
        <v>0.66392479435957696</v>
      </c>
    </row>
    <row r="854" spans="1:6" x14ac:dyDescent="0.25">
      <c r="A854">
        <v>852</v>
      </c>
      <c r="B854" s="143">
        <v>213</v>
      </c>
      <c r="C854" s="143">
        <v>565</v>
      </c>
      <c r="D854" s="143">
        <v>60</v>
      </c>
      <c r="E854" s="143">
        <v>14</v>
      </c>
      <c r="F854" s="141">
        <f t="shared" si="13"/>
        <v>0.66314553990610325</v>
      </c>
    </row>
    <row r="855" spans="1:6" x14ac:dyDescent="0.25">
      <c r="A855">
        <v>853</v>
      </c>
      <c r="B855" s="143">
        <v>213</v>
      </c>
      <c r="C855" s="143">
        <v>566</v>
      </c>
      <c r="D855" s="143">
        <v>60</v>
      </c>
      <c r="E855" s="143">
        <v>14</v>
      </c>
      <c r="F855" s="141">
        <f t="shared" si="13"/>
        <v>0.66354044548651814</v>
      </c>
    </row>
    <row r="856" spans="1:6" x14ac:dyDescent="0.25">
      <c r="A856">
        <v>854</v>
      </c>
      <c r="B856" s="143">
        <v>213</v>
      </c>
      <c r="C856" s="143">
        <v>567</v>
      </c>
      <c r="D856" s="143">
        <v>60</v>
      </c>
      <c r="E856" s="143">
        <v>14</v>
      </c>
      <c r="F856" s="141">
        <f t="shared" si="13"/>
        <v>0.66393442622950816</v>
      </c>
    </row>
    <row r="857" spans="1:6" x14ac:dyDescent="0.25">
      <c r="A857">
        <v>855</v>
      </c>
      <c r="B857" s="143">
        <v>213</v>
      </c>
      <c r="C857" s="143">
        <v>568</v>
      </c>
      <c r="D857" s="143">
        <v>60</v>
      </c>
      <c r="E857" s="143">
        <v>14</v>
      </c>
      <c r="F857" s="141">
        <f t="shared" si="13"/>
        <v>0.66432748538011699</v>
      </c>
    </row>
    <row r="858" spans="1:6" x14ac:dyDescent="0.25">
      <c r="A858">
        <v>856</v>
      </c>
      <c r="B858" s="143">
        <v>214</v>
      </c>
      <c r="C858" s="143">
        <v>568</v>
      </c>
      <c r="D858" s="143">
        <v>60</v>
      </c>
      <c r="E858" s="143">
        <v>14</v>
      </c>
      <c r="F858" s="141">
        <f t="shared" si="13"/>
        <v>0.66355140186915884</v>
      </c>
    </row>
    <row r="859" spans="1:6" x14ac:dyDescent="0.25">
      <c r="A859">
        <v>857</v>
      </c>
      <c r="B859" s="143">
        <v>214</v>
      </c>
      <c r="C859" s="143">
        <v>569</v>
      </c>
      <c r="D859" s="143">
        <v>60</v>
      </c>
      <c r="E859" s="143">
        <v>14</v>
      </c>
      <c r="F859" s="141">
        <f t="shared" si="13"/>
        <v>0.66394399066511089</v>
      </c>
    </row>
    <row r="860" spans="1:6" x14ac:dyDescent="0.25">
      <c r="A860">
        <v>858</v>
      </c>
      <c r="B860" s="143">
        <v>214</v>
      </c>
      <c r="C860" s="143">
        <v>570</v>
      </c>
      <c r="D860" s="143">
        <v>60</v>
      </c>
      <c r="E860" s="143">
        <v>14</v>
      </c>
      <c r="F860" s="141">
        <f t="shared" si="13"/>
        <v>0.66433566433566438</v>
      </c>
    </row>
    <row r="861" spans="1:6" x14ac:dyDescent="0.25">
      <c r="A861">
        <v>859</v>
      </c>
      <c r="B861" s="143">
        <v>214</v>
      </c>
      <c r="C861" s="143">
        <v>571</v>
      </c>
      <c r="D861" s="143">
        <v>60</v>
      </c>
      <c r="E861" s="143">
        <v>14</v>
      </c>
      <c r="F861" s="141">
        <f t="shared" si="13"/>
        <v>0.66472642607683352</v>
      </c>
    </row>
    <row r="862" spans="1:6" x14ac:dyDescent="0.25">
      <c r="A862">
        <v>860</v>
      </c>
      <c r="B862" s="143">
        <v>215</v>
      </c>
      <c r="C862" s="143">
        <v>571</v>
      </c>
      <c r="D862" s="143">
        <v>60</v>
      </c>
      <c r="E862" s="143">
        <v>14</v>
      </c>
      <c r="F862" s="141">
        <f t="shared" si="13"/>
        <v>0.663953488372093</v>
      </c>
    </row>
    <row r="863" spans="1:6" x14ac:dyDescent="0.25">
      <c r="A863">
        <v>861</v>
      </c>
      <c r="B863" s="143">
        <v>215</v>
      </c>
      <c r="C863" s="143">
        <v>572</v>
      </c>
      <c r="D863" s="143">
        <v>60</v>
      </c>
      <c r="E863" s="143">
        <v>14</v>
      </c>
      <c r="F863" s="141">
        <f t="shared" si="13"/>
        <v>0.66434378629500579</v>
      </c>
    </row>
    <row r="864" spans="1:6" x14ac:dyDescent="0.25">
      <c r="A864">
        <v>862</v>
      </c>
      <c r="B864" s="143">
        <v>215</v>
      </c>
      <c r="C864" s="143">
        <v>573</v>
      </c>
      <c r="D864" s="143">
        <v>60</v>
      </c>
      <c r="E864" s="143">
        <v>14</v>
      </c>
      <c r="F864" s="141">
        <f t="shared" si="13"/>
        <v>0.66473317865429238</v>
      </c>
    </row>
    <row r="865" spans="1:6" x14ac:dyDescent="0.25">
      <c r="A865">
        <v>863</v>
      </c>
      <c r="B865" s="143">
        <v>215</v>
      </c>
      <c r="C865" s="143">
        <v>574</v>
      </c>
      <c r="D865" s="143">
        <v>60</v>
      </c>
      <c r="E865" s="143">
        <v>14</v>
      </c>
      <c r="F865" s="141">
        <f t="shared" si="13"/>
        <v>0.66512166859791422</v>
      </c>
    </row>
    <row r="866" spans="1:6" x14ac:dyDescent="0.25">
      <c r="A866">
        <v>864</v>
      </c>
      <c r="B866" s="143">
        <v>216</v>
      </c>
      <c r="C866" s="143">
        <v>574</v>
      </c>
      <c r="D866" s="143">
        <v>60</v>
      </c>
      <c r="E866" s="143">
        <v>14</v>
      </c>
      <c r="F866" s="141">
        <f t="shared" si="13"/>
        <v>0.66435185185185186</v>
      </c>
    </row>
    <row r="867" spans="1:6" x14ac:dyDescent="0.25">
      <c r="A867">
        <v>865</v>
      </c>
      <c r="B867" s="143">
        <v>216</v>
      </c>
      <c r="C867" s="143">
        <v>575</v>
      </c>
      <c r="D867" s="143">
        <v>60</v>
      </c>
      <c r="E867" s="143">
        <v>14</v>
      </c>
      <c r="F867" s="141">
        <f t="shared" si="13"/>
        <v>0.66473988439306353</v>
      </c>
    </row>
    <row r="868" spans="1:6" x14ac:dyDescent="0.25">
      <c r="A868">
        <v>866</v>
      </c>
      <c r="B868" s="143">
        <v>216</v>
      </c>
      <c r="C868" s="143">
        <v>576</v>
      </c>
      <c r="D868" s="143">
        <v>60</v>
      </c>
      <c r="E868" s="143">
        <v>14</v>
      </c>
      <c r="F868" s="141">
        <f t="shared" si="13"/>
        <v>0.66512702078521935</v>
      </c>
    </row>
    <row r="869" spans="1:6" x14ac:dyDescent="0.25">
      <c r="A869">
        <v>867</v>
      </c>
      <c r="B869" s="143">
        <v>216</v>
      </c>
      <c r="C869" s="143">
        <v>577</v>
      </c>
      <c r="D869" s="143">
        <v>60</v>
      </c>
      <c r="E869" s="143">
        <v>14</v>
      </c>
      <c r="F869" s="141">
        <f t="shared" si="13"/>
        <v>0.6655132641291811</v>
      </c>
    </row>
    <row r="870" spans="1:6" x14ac:dyDescent="0.25">
      <c r="A870">
        <v>868</v>
      </c>
      <c r="B870" s="143">
        <v>217</v>
      </c>
      <c r="C870" s="143">
        <v>577</v>
      </c>
      <c r="D870" s="143">
        <v>60</v>
      </c>
      <c r="E870" s="143">
        <v>14</v>
      </c>
      <c r="F870" s="141">
        <f t="shared" si="13"/>
        <v>0.66474654377880182</v>
      </c>
    </row>
    <row r="871" spans="1:6" x14ac:dyDescent="0.25">
      <c r="A871">
        <v>869</v>
      </c>
      <c r="B871" s="143">
        <v>217</v>
      </c>
      <c r="C871" s="143">
        <v>578</v>
      </c>
      <c r="D871" s="143">
        <v>60</v>
      </c>
      <c r="E871" s="143">
        <v>14</v>
      </c>
      <c r="F871" s="141">
        <f t="shared" si="13"/>
        <v>0.66513233601841193</v>
      </c>
    </row>
    <row r="872" spans="1:6" x14ac:dyDescent="0.25">
      <c r="A872">
        <v>870</v>
      </c>
      <c r="B872" s="143">
        <v>217</v>
      </c>
      <c r="C872" s="143">
        <v>579</v>
      </c>
      <c r="D872" s="143">
        <v>60</v>
      </c>
      <c r="E872" s="143">
        <v>14</v>
      </c>
      <c r="F872" s="141">
        <f t="shared" si="13"/>
        <v>0.66551724137931034</v>
      </c>
    </row>
    <row r="873" spans="1:6" x14ac:dyDescent="0.25">
      <c r="A873">
        <v>871</v>
      </c>
      <c r="B873" s="143">
        <v>217</v>
      </c>
      <c r="C873" s="143">
        <v>580</v>
      </c>
      <c r="D873" s="143">
        <v>60</v>
      </c>
      <c r="E873" s="143">
        <v>14</v>
      </c>
      <c r="F873" s="141">
        <f t="shared" si="13"/>
        <v>0.66590126291618834</v>
      </c>
    </row>
    <row r="874" spans="1:6" x14ac:dyDescent="0.25">
      <c r="A874">
        <v>872</v>
      </c>
      <c r="B874" s="143">
        <v>218</v>
      </c>
      <c r="C874" s="143">
        <v>580</v>
      </c>
      <c r="D874" s="143">
        <v>60</v>
      </c>
      <c r="E874" s="143">
        <v>14</v>
      </c>
      <c r="F874" s="141">
        <f t="shared" si="13"/>
        <v>0.66513761467889909</v>
      </c>
    </row>
    <row r="875" spans="1:6" x14ac:dyDescent="0.25">
      <c r="A875">
        <v>873</v>
      </c>
      <c r="B875" s="143">
        <v>218</v>
      </c>
      <c r="C875" s="143">
        <v>581</v>
      </c>
      <c r="D875" s="143">
        <v>60</v>
      </c>
      <c r="E875" s="143">
        <v>14</v>
      </c>
      <c r="F875" s="141">
        <f t="shared" si="13"/>
        <v>0.66552119129438714</v>
      </c>
    </row>
    <row r="876" spans="1:6" x14ac:dyDescent="0.25">
      <c r="A876">
        <v>874</v>
      </c>
      <c r="B876" s="143">
        <v>218</v>
      </c>
      <c r="C876" s="143">
        <v>582</v>
      </c>
      <c r="D876" s="143">
        <v>60</v>
      </c>
      <c r="E876" s="143">
        <v>14</v>
      </c>
      <c r="F876" s="141">
        <f t="shared" si="13"/>
        <v>0.66590389016018303</v>
      </c>
    </row>
    <row r="877" spans="1:6" x14ac:dyDescent="0.25">
      <c r="A877">
        <v>875</v>
      </c>
      <c r="B877" s="143">
        <v>218</v>
      </c>
      <c r="C877" s="143">
        <v>583</v>
      </c>
      <c r="D877" s="143">
        <v>60</v>
      </c>
      <c r="E877" s="143">
        <v>14</v>
      </c>
      <c r="F877" s="141">
        <f t="shared" si="13"/>
        <v>0.66628571428571426</v>
      </c>
    </row>
    <row r="878" spans="1:6" x14ac:dyDescent="0.25">
      <c r="A878">
        <v>876</v>
      </c>
      <c r="B878" s="143">
        <v>219</v>
      </c>
      <c r="C878" s="143">
        <v>583</v>
      </c>
      <c r="D878" s="143">
        <v>60</v>
      </c>
      <c r="E878" s="143">
        <v>14</v>
      </c>
      <c r="F878" s="141">
        <f t="shared" si="13"/>
        <v>0.66552511415525117</v>
      </c>
    </row>
    <row r="879" spans="1:6" x14ac:dyDescent="0.25">
      <c r="A879">
        <v>877</v>
      </c>
      <c r="B879" s="143">
        <v>219</v>
      </c>
      <c r="C879" s="143">
        <v>584</v>
      </c>
      <c r="D879" s="143">
        <v>60</v>
      </c>
      <c r="E879" s="143">
        <v>14</v>
      </c>
      <c r="F879" s="141">
        <f t="shared" si="13"/>
        <v>0.66590649942987457</v>
      </c>
    </row>
    <row r="880" spans="1:6" x14ac:dyDescent="0.25">
      <c r="A880">
        <v>878</v>
      </c>
      <c r="B880" s="143">
        <v>219</v>
      </c>
      <c r="C880" s="143">
        <v>585</v>
      </c>
      <c r="D880" s="143">
        <v>60</v>
      </c>
      <c r="E880" s="143">
        <v>14</v>
      </c>
      <c r="F880" s="141">
        <f t="shared" si="13"/>
        <v>0.66628701594533024</v>
      </c>
    </row>
    <row r="881" spans="1:6" x14ac:dyDescent="0.25">
      <c r="A881">
        <v>879</v>
      </c>
      <c r="B881" s="143">
        <v>219</v>
      </c>
      <c r="C881" s="143">
        <v>586</v>
      </c>
      <c r="D881" s="143">
        <v>60</v>
      </c>
      <c r="E881" s="143">
        <v>14</v>
      </c>
      <c r="F881" s="141">
        <f t="shared" si="13"/>
        <v>0.66666666666666663</v>
      </c>
    </row>
    <row r="882" spans="1:6" x14ac:dyDescent="0.25">
      <c r="A882">
        <v>880</v>
      </c>
      <c r="B882" s="143">
        <v>220</v>
      </c>
      <c r="C882" s="143">
        <v>586</v>
      </c>
      <c r="D882" s="143">
        <v>60</v>
      </c>
      <c r="E882" s="143">
        <v>14</v>
      </c>
      <c r="F882" s="141">
        <f t="shared" si="13"/>
        <v>0.66590909090909089</v>
      </c>
    </row>
    <row r="883" spans="1:6" x14ac:dyDescent="0.25">
      <c r="A883">
        <v>881</v>
      </c>
      <c r="B883" s="143">
        <v>220</v>
      </c>
      <c r="C883" s="143">
        <v>587</v>
      </c>
      <c r="D883" s="143">
        <v>60</v>
      </c>
      <c r="E883" s="143">
        <v>14</v>
      </c>
      <c r="F883" s="141">
        <f t="shared" si="13"/>
        <v>0.66628830874006806</v>
      </c>
    </row>
    <row r="884" spans="1:6" x14ac:dyDescent="0.25">
      <c r="A884">
        <v>882</v>
      </c>
      <c r="B884" s="143">
        <v>220</v>
      </c>
      <c r="C884" s="143">
        <v>588</v>
      </c>
      <c r="D884" s="143">
        <v>60</v>
      </c>
      <c r="E884" s="143">
        <v>14</v>
      </c>
      <c r="F884" s="141">
        <f t="shared" si="13"/>
        <v>0.66666666666666663</v>
      </c>
    </row>
    <row r="885" spans="1:6" x14ac:dyDescent="0.25">
      <c r="A885">
        <v>883</v>
      </c>
      <c r="B885" s="143">
        <v>220</v>
      </c>
      <c r="C885" s="143">
        <v>589</v>
      </c>
      <c r="D885" s="143">
        <v>60</v>
      </c>
      <c r="E885" s="143">
        <v>14</v>
      </c>
      <c r="F885" s="141">
        <f t="shared" si="13"/>
        <v>0.66704416761041907</v>
      </c>
    </row>
    <row r="886" spans="1:6" x14ac:dyDescent="0.25">
      <c r="A886">
        <v>884</v>
      </c>
      <c r="B886" s="143">
        <v>221</v>
      </c>
      <c r="C886" s="143">
        <v>589</v>
      </c>
      <c r="D886" s="143">
        <v>60</v>
      </c>
      <c r="E886" s="143">
        <v>14</v>
      </c>
      <c r="F886" s="141">
        <f t="shared" si="13"/>
        <v>0.66628959276018096</v>
      </c>
    </row>
    <row r="887" spans="1:6" x14ac:dyDescent="0.25">
      <c r="A887">
        <v>885</v>
      </c>
      <c r="B887" s="143">
        <v>221</v>
      </c>
      <c r="C887" s="143">
        <v>590</v>
      </c>
      <c r="D887" s="143">
        <v>60</v>
      </c>
      <c r="E887" s="143">
        <v>14</v>
      </c>
      <c r="F887" s="141">
        <f t="shared" si="13"/>
        <v>0.66666666666666663</v>
      </c>
    </row>
    <row r="888" spans="1:6" x14ac:dyDescent="0.25">
      <c r="A888">
        <v>886</v>
      </c>
      <c r="B888" s="143">
        <v>221</v>
      </c>
      <c r="C888" s="143">
        <v>591</v>
      </c>
      <c r="D888" s="143">
        <v>60</v>
      </c>
      <c r="E888" s="143">
        <v>14</v>
      </c>
      <c r="F888" s="141">
        <f t="shared" si="13"/>
        <v>0.66704288939051914</v>
      </c>
    </row>
    <row r="889" spans="1:6" x14ac:dyDescent="0.25">
      <c r="A889">
        <v>887</v>
      </c>
      <c r="B889" s="143">
        <v>221</v>
      </c>
      <c r="C889" s="143">
        <v>592</v>
      </c>
      <c r="D889" s="143">
        <v>60</v>
      </c>
      <c r="E889" s="143">
        <v>14</v>
      </c>
      <c r="F889" s="141">
        <f t="shared" si="13"/>
        <v>0.66741826381059755</v>
      </c>
    </row>
    <row r="890" spans="1:6" x14ac:dyDescent="0.25">
      <c r="A890">
        <v>888</v>
      </c>
      <c r="B890" s="143">
        <v>222</v>
      </c>
      <c r="C890" s="143">
        <v>592</v>
      </c>
      <c r="D890" s="143">
        <v>60</v>
      </c>
      <c r="E890" s="143">
        <v>14</v>
      </c>
      <c r="F890" s="141">
        <f t="shared" si="13"/>
        <v>0.66666666666666663</v>
      </c>
    </row>
    <row r="891" spans="1:6" x14ac:dyDescent="0.25">
      <c r="A891">
        <v>889</v>
      </c>
      <c r="B891" s="143">
        <v>222</v>
      </c>
      <c r="C891" s="143">
        <v>593</v>
      </c>
      <c r="D891" s="143">
        <v>60</v>
      </c>
      <c r="E891" s="143">
        <v>14</v>
      </c>
      <c r="F891" s="141">
        <f t="shared" si="13"/>
        <v>0.6670416197975253</v>
      </c>
    </row>
    <row r="892" spans="1:6" x14ac:dyDescent="0.25">
      <c r="A892">
        <v>890</v>
      </c>
      <c r="B892" s="143">
        <v>222</v>
      </c>
      <c r="C892" s="143">
        <v>594</v>
      </c>
      <c r="D892" s="143">
        <v>60</v>
      </c>
      <c r="E892" s="143">
        <v>14</v>
      </c>
      <c r="F892" s="141">
        <f t="shared" si="13"/>
        <v>0.66741573033707868</v>
      </c>
    </row>
    <row r="893" spans="1:6" x14ac:dyDescent="0.25">
      <c r="A893">
        <v>891</v>
      </c>
      <c r="B893" s="143">
        <v>222</v>
      </c>
      <c r="C893" s="143">
        <v>595</v>
      </c>
      <c r="D893" s="143">
        <v>60</v>
      </c>
      <c r="E893" s="143">
        <v>14</v>
      </c>
      <c r="F893" s="141">
        <f t="shared" si="13"/>
        <v>0.66778900112233441</v>
      </c>
    </row>
    <row r="894" spans="1:6" x14ac:dyDescent="0.25">
      <c r="A894">
        <v>892</v>
      </c>
      <c r="B894" s="143">
        <v>223</v>
      </c>
      <c r="C894" s="143">
        <v>595</v>
      </c>
      <c r="D894" s="143">
        <v>60</v>
      </c>
      <c r="E894" s="143">
        <v>14</v>
      </c>
      <c r="F894" s="141">
        <f t="shared" si="13"/>
        <v>0.6670403587443946</v>
      </c>
    </row>
    <row r="895" spans="1:6" x14ac:dyDescent="0.25">
      <c r="A895">
        <v>893</v>
      </c>
      <c r="B895" s="143">
        <v>223</v>
      </c>
      <c r="C895" s="143">
        <v>596</v>
      </c>
      <c r="D895" s="143">
        <v>60</v>
      </c>
      <c r="E895" s="143">
        <v>14</v>
      </c>
      <c r="F895" s="141">
        <f t="shared" si="13"/>
        <v>0.66741321388577823</v>
      </c>
    </row>
    <row r="896" spans="1:6" x14ac:dyDescent="0.25">
      <c r="A896">
        <v>894</v>
      </c>
      <c r="B896" s="143">
        <v>223</v>
      </c>
      <c r="C896" s="143">
        <v>597</v>
      </c>
      <c r="D896" s="143">
        <v>60</v>
      </c>
      <c r="E896" s="143">
        <v>14</v>
      </c>
      <c r="F896" s="141">
        <f t="shared" si="13"/>
        <v>0.66778523489932884</v>
      </c>
    </row>
    <row r="897" spans="1:6" x14ac:dyDescent="0.25">
      <c r="A897">
        <v>895</v>
      </c>
      <c r="B897" s="143">
        <v>223</v>
      </c>
      <c r="C897" s="143">
        <v>598</v>
      </c>
      <c r="D897" s="143">
        <v>60</v>
      </c>
      <c r="E897" s="143">
        <v>14</v>
      </c>
      <c r="F897" s="141">
        <f t="shared" si="13"/>
        <v>0.66815642458100555</v>
      </c>
    </row>
    <row r="898" spans="1:6" x14ac:dyDescent="0.25">
      <c r="A898">
        <v>896</v>
      </c>
      <c r="B898" s="143">
        <v>224</v>
      </c>
      <c r="C898" s="143">
        <v>598</v>
      </c>
      <c r="D898" s="143">
        <v>60</v>
      </c>
      <c r="E898" s="143">
        <v>14</v>
      </c>
      <c r="F898" s="141">
        <f t="shared" si="13"/>
        <v>0.6674107142857143</v>
      </c>
    </row>
    <row r="899" spans="1:6" x14ac:dyDescent="0.25">
      <c r="A899">
        <v>897</v>
      </c>
      <c r="B899" s="143">
        <v>224</v>
      </c>
      <c r="C899" s="143">
        <v>599</v>
      </c>
      <c r="D899" s="143">
        <v>60</v>
      </c>
      <c r="E899" s="143">
        <v>14</v>
      </c>
      <c r="F899" s="141">
        <f t="shared" ref="F899:F962" si="14">+C899/A899</f>
        <v>0.66778149386845043</v>
      </c>
    </row>
    <row r="900" spans="1:6" x14ac:dyDescent="0.25">
      <c r="A900">
        <v>898</v>
      </c>
      <c r="B900" s="143">
        <v>224</v>
      </c>
      <c r="C900" s="143">
        <v>600</v>
      </c>
      <c r="D900" s="143">
        <v>60</v>
      </c>
      <c r="E900" s="143">
        <v>14</v>
      </c>
      <c r="F900" s="141">
        <f t="shared" si="14"/>
        <v>0.66815144766146994</v>
      </c>
    </row>
    <row r="901" spans="1:6" x14ac:dyDescent="0.25">
      <c r="A901">
        <v>899</v>
      </c>
      <c r="B901" s="143">
        <v>224</v>
      </c>
      <c r="C901" s="143">
        <v>601</v>
      </c>
      <c r="D901" s="143">
        <v>60</v>
      </c>
      <c r="E901" s="143">
        <v>14</v>
      </c>
      <c r="F901" s="141">
        <f t="shared" si="14"/>
        <v>0.66852057842046719</v>
      </c>
    </row>
    <row r="902" spans="1:6" x14ac:dyDescent="0.25">
      <c r="A902">
        <v>900</v>
      </c>
      <c r="B902" s="143">
        <v>225</v>
      </c>
      <c r="C902" s="143">
        <v>601</v>
      </c>
      <c r="D902" s="143">
        <v>60</v>
      </c>
      <c r="E902" s="143">
        <v>14</v>
      </c>
      <c r="F902" s="141">
        <f t="shared" si="14"/>
        <v>0.6677777777777778</v>
      </c>
    </row>
    <row r="903" spans="1:6" x14ac:dyDescent="0.25">
      <c r="A903">
        <v>901</v>
      </c>
      <c r="B903" s="143">
        <v>225</v>
      </c>
      <c r="C903" s="143">
        <v>602</v>
      </c>
      <c r="D903" s="143">
        <v>60</v>
      </c>
      <c r="E903" s="143">
        <v>14</v>
      </c>
      <c r="F903" s="141">
        <f t="shared" si="14"/>
        <v>0.66814650388457275</v>
      </c>
    </row>
    <row r="904" spans="1:6" x14ac:dyDescent="0.25">
      <c r="A904">
        <v>902</v>
      </c>
      <c r="B904" s="143">
        <v>225</v>
      </c>
      <c r="C904" s="143">
        <v>603</v>
      </c>
      <c r="D904" s="143">
        <v>60</v>
      </c>
      <c r="E904" s="143">
        <v>14</v>
      </c>
      <c r="F904" s="141">
        <f t="shared" si="14"/>
        <v>0.66851441241685139</v>
      </c>
    </row>
    <row r="905" spans="1:6" x14ac:dyDescent="0.25">
      <c r="A905">
        <v>903</v>
      </c>
      <c r="B905" s="143">
        <v>225</v>
      </c>
      <c r="C905" s="143">
        <v>604</v>
      </c>
      <c r="D905" s="143">
        <v>60</v>
      </c>
      <c r="E905" s="143">
        <v>14</v>
      </c>
      <c r="F905" s="141">
        <f t="shared" si="14"/>
        <v>0.66888150609080843</v>
      </c>
    </row>
    <row r="906" spans="1:6" x14ac:dyDescent="0.25">
      <c r="A906">
        <v>904</v>
      </c>
      <c r="B906" s="143">
        <v>226</v>
      </c>
      <c r="C906" s="143">
        <v>604</v>
      </c>
      <c r="D906" s="143">
        <v>60</v>
      </c>
      <c r="E906" s="143">
        <v>14</v>
      </c>
      <c r="F906" s="141">
        <f t="shared" si="14"/>
        <v>0.66814159292035402</v>
      </c>
    </row>
    <row r="907" spans="1:6" x14ac:dyDescent="0.25">
      <c r="A907">
        <v>905</v>
      </c>
      <c r="B907" s="143">
        <v>226</v>
      </c>
      <c r="C907" s="143">
        <v>605</v>
      </c>
      <c r="D907" s="143">
        <v>60</v>
      </c>
      <c r="E907" s="143">
        <v>14</v>
      </c>
      <c r="F907" s="141">
        <f t="shared" si="14"/>
        <v>0.66850828729281764</v>
      </c>
    </row>
    <row r="908" spans="1:6" x14ac:dyDescent="0.25">
      <c r="A908">
        <v>906</v>
      </c>
      <c r="B908" s="143">
        <v>226</v>
      </c>
      <c r="C908" s="143">
        <v>606</v>
      </c>
      <c r="D908" s="143">
        <v>60</v>
      </c>
      <c r="E908" s="143">
        <v>14</v>
      </c>
      <c r="F908" s="141">
        <f t="shared" si="14"/>
        <v>0.66887417218543044</v>
      </c>
    </row>
    <row r="909" spans="1:6" x14ac:dyDescent="0.25">
      <c r="A909">
        <v>907</v>
      </c>
      <c r="B909" s="143">
        <v>226</v>
      </c>
      <c r="C909" s="143">
        <v>607</v>
      </c>
      <c r="D909" s="143">
        <v>60</v>
      </c>
      <c r="E909" s="143">
        <v>14</v>
      </c>
      <c r="F909" s="141">
        <f t="shared" si="14"/>
        <v>0.66923925027563391</v>
      </c>
    </row>
    <row r="910" spans="1:6" x14ac:dyDescent="0.25">
      <c r="A910">
        <v>908</v>
      </c>
      <c r="B910" s="143">
        <v>227</v>
      </c>
      <c r="C910" s="143">
        <v>607</v>
      </c>
      <c r="D910" s="143">
        <v>60</v>
      </c>
      <c r="E910" s="143">
        <v>14</v>
      </c>
      <c r="F910" s="141">
        <f t="shared" si="14"/>
        <v>0.66850220264317184</v>
      </c>
    </row>
    <row r="911" spans="1:6" x14ac:dyDescent="0.25">
      <c r="A911">
        <v>909</v>
      </c>
      <c r="B911" s="143">
        <v>227</v>
      </c>
      <c r="C911" s="143">
        <v>608</v>
      </c>
      <c r="D911" s="143">
        <v>60</v>
      </c>
      <c r="E911" s="143">
        <v>14</v>
      </c>
      <c r="F911" s="141">
        <f t="shared" si="14"/>
        <v>0.66886688668866889</v>
      </c>
    </row>
    <row r="912" spans="1:6" x14ac:dyDescent="0.25">
      <c r="A912">
        <v>910</v>
      </c>
      <c r="B912" s="143">
        <v>227</v>
      </c>
      <c r="C912" s="143">
        <v>609</v>
      </c>
      <c r="D912" s="143">
        <v>60</v>
      </c>
      <c r="E912" s="143">
        <v>14</v>
      </c>
      <c r="F912" s="141">
        <f t="shared" si="14"/>
        <v>0.66923076923076918</v>
      </c>
    </row>
    <row r="913" spans="1:6" x14ac:dyDescent="0.25">
      <c r="A913">
        <v>911</v>
      </c>
      <c r="B913" s="143">
        <v>227</v>
      </c>
      <c r="C913" s="143">
        <v>610</v>
      </c>
      <c r="D913" s="143">
        <v>60</v>
      </c>
      <c r="E913" s="143">
        <v>14</v>
      </c>
      <c r="F913" s="141">
        <f t="shared" si="14"/>
        <v>0.66959385290889128</v>
      </c>
    </row>
    <row r="914" spans="1:6" x14ac:dyDescent="0.25">
      <c r="A914">
        <v>912</v>
      </c>
      <c r="B914" s="143">
        <v>228</v>
      </c>
      <c r="C914" s="143">
        <v>610</v>
      </c>
      <c r="D914" s="143">
        <v>60</v>
      </c>
      <c r="E914" s="143">
        <v>14</v>
      </c>
      <c r="F914" s="141">
        <f t="shared" si="14"/>
        <v>0.66885964912280704</v>
      </c>
    </row>
    <row r="915" spans="1:6" x14ac:dyDescent="0.25">
      <c r="A915">
        <v>913</v>
      </c>
      <c r="B915" s="143">
        <v>228</v>
      </c>
      <c r="C915" s="143">
        <v>611</v>
      </c>
      <c r="D915" s="143">
        <v>60</v>
      </c>
      <c r="E915" s="143">
        <v>14</v>
      </c>
      <c r="F915" s="141">
        <f t="shared" si="14"/>
        <v>0.66922234392113911</v>
      </c>
    </row>
    <row r="916" spans="1:6" x14ac:dyDescent="0.25">
      <c r="A916">
        <v>914</v>
      </c>
      <c r="B916" s="143">
        <v>228</v>
      </c>
      <c r="C916" s="143">
        <v>612</v>
      </c>
      <c r="D916" s="143">
        <v>60</v>
      </c>
      <c r="E916" s="143">
        <v>14</v>
      </c>
      <c r="F916" s="141">
        <f t="shared" si="14"/>
        <v>0.66958424507658643</v>
      </c>
    </row>
    <row r="917" spans="1:6" x14ac:dyDescent="0.25">
      <c r="A917">
        <v>915</v>
      </c>
      <c r="B917" s="143">
        <v>228</v>
      </c>
      <c r="C917" s="143">
        <v>613</v>
      </c>
      <c r="D917" s="143">
        <v>60</v>
      </c>
      <c r="E917" s="143">
        <v>14</v>
      </c>
      <c r="F917" s="141">
        <f t="shared" si="14"/>
        <v>0.66994535519125686</v>
      </c>
    </row>
    <row r="918" spans="1:6" x14ac:dyDescent="0.25">
      <c r="A918">
        <v>916</v>
      </c>
      <c r="B918" s="143">
        <v>229</v>
      </c>
      <c r="C918" s="143">
        <v>613</v>
      </c>
      <c r="D918" s="143">
        <v>60</v>
      </c>
      <c r="E918" s="143">
        <v>14</v>
      </c>
      <c r="F918" s="141">
        <f t="shared" si="14"/>
        <v>0.66921397379912662</v>
      </c>
    </row>
    <row r="919" spans="1:6" x14ac:dyDescent="0.25">
      <c r="A919">
        <v>917</v>
      </c>
      <c r="B919" s="143">
        <v>229</v>
      </c>
      <c r="C919" s="143">
        <v>614</v>
      </c>
      <c r="D919" s="143">
        <v>60</v>
      </c>
      <c r="E919" s="143">
        <v>14</v>
      </c>
      <c r="F919" s="141">
        <f t="shared" si="14"/>
        <v>0.66957470010905129</v>
      </c>
    </row>
    <row r="920" spans="1:6" x14ac:dyDescent="0.25">
      <c r="A920">
        <v>918</v>
      </c>
      <c r="B920" s="143">
        <v>229</v>
      </c>
      <c r="C920" s="143">
        <v>615</v>
      </c>
      <c r="D920" s="143">
        <v>60</v>
      </c>
      <c r="E920" s="143">
        <v>14</v>
      </c>
      <c r="F920" s="141">
        <f t="shared" si="14"/>
        <v>0.66993464052287577</v>
      </c>
    </row>
    <row r="921" spans="1:6" x14ac:dyDescent="0.25">
      <c r="A921">
        <v>919</v>
      </c>
      <c r="B921" s="143">
        <v>229</v>
      </c>
      <c r="C921" s="143">
        <v>616</v>
      </c>
      <c r="D921" s="143">
        <v>60</v>
      </c>
      <c r="E921" s="143">
        <v>14</v>
      </c>
      <c r="F921" s="141">
        <f t="shared" si="14"/>
        <v>0.67029379760609353</v>
      </c>
    </row>
    <row r="922" spans="1:6" x14ac:dyDescent="0.25">
      <c r="A922">
        <v>920</v>
      </c>
      <c r="B922" s="143">
        <v>230</v>
      </c>
      <c r="C922" s="143">
        <v>616</v>
      </c>
      <c r="D922" s="143">
        <v>60</v>
      </c>
      <c r="E922" s="143">
        <v>14</v>
      </c>
      <c r="F922" s="141">
        <f t="shared" si="14"/>
        <v>0.66956521739130437</v>
      </c>
    </row>
    <row r="923" spans="1:6" x14ac:dyDescent="0.25">
      <c r="A923">
        <v>921</v>
      </c>
      <c r="B923" s="143">
        <v>230</v>
      </c>
      <c r="C923" s="143">
        <v>617</v>
      </c>
      <c r="D923" s="143">
        <v>60</v>
      </c>
      <c r="E923" s="143">
        <v>14</v>
      </c>
      <c r="F923" s="141">
        <f t="shared" si="14"/>
        <v>0.66992399565689464</v>
      </c>
    </row>
    <row r="924" spans="1:6" x14ac:dyDescent="0.25">
      <c r="A924">
        <v>922</v>
      </c>
      <c r="B924" s="143">
        <v>230</v>
      </c>
      <c r="C924" s="143">
        <v>618</v>
      </c>
      <c r="D924" s="143">
        <v>60</v>
      </c>
      <c r="E924" s="143">
        <v>14</v>
      </c>
      <c r="F924" s="141">
        <f t="shared" si="14"/>
        <v>0.67028199566160518</v>
      </c>
    </row>
    <row r="925" spans="1:6" x14ac:dyDescent="0.25">
      <c r="A925">
        <v>923</v>
      </c>
      <c r="B925" s="143">
        <v>230</v>
      </c>
      <c r="C925" s="143">
        <v>619</v>
      </c>
      <c r="D925" s="143">
        <v>60</v>
      </c>
      <c r="E925" s="143">
        <v>14</v>
      </c>
      <c r="F925" s="141">
        <f t="shared" si="14"/>
        <v>0.67063921993499453</v>
      </c>
    </row>
    <row r="926" spans="1:6" x14ac:dyDescent="0.25">
      <c r="A926">
        <v>924</v>
      </c>
      <c r="B926" s="143">
        <v>231</v>
      </c>
      <c r="C926" s="143">
        <v>619</v>
      </c>
      <c r="D926" s="143">
        <v>60</v>
      </c>
      <c r="E926" s="143">
        <v>14</v>
      </c>
      <c r="F926" s="141">
        <f t="shared" si="14"/>
        <v>0.66991341991341991</v>
      </c>
    </row>
    <row r="927" spans="1:6" x14ac:dyDescent="0.25">
      <c r="A927">
        <v>925</v>
      </c>
      <c r="B927" s="143">
        <v>231</v>
      </c>
      <c r="C927" s="143">
        <v>620</v>
      </c>
      <c r="D927" s="143">
        <v>60</v>
      </c>
      <c r="E927" s="143">
        <v>14</v>
      </c>
      <c r="F927" s="141">
        <f t="shared" si="14"/>
        <v>0.67027027027027031</v>
      </c>
    </row>
    <row r="928" spans="1:6" x14ac:dyDescent="0.25">
      <c r="A928">
        <v>926</v>
      </c>
      <c r="B928" s="143">
        <v>231</v>
      </c>
      <c r="C928" s="143">
        <v>621</v>
      </c>
      <c r="D928" s="143">
        <v>60</v>
      </c>
      <c r="E928" s="143">
        <v>14</v>
      </c>
      <c r="F928" s="141">
        <f t="shared" si="14"/>
        <v>0.67062634989200864</v>
      </c>
    </row>
    <row r="929" spans="1:6" x14ac:dyDescent="0.25">
      <c r="A929">
        <v>927</v>
      </c>
      <c r="B929" s="143">
        <v>231</v>
      </c>
      <c r="C929" s="143">
        <v>622</v>
      </c>
      <c r="D929" s="143">
        <v>60</v>
      </c>
      <c r="E929" s="143">
        <v>14</v>
      </c>
      <c r="F929" s="141">
        <f t="shared" si="14"/>
        <v>0.67098166127292336</v>
      </c>
    </row>
    <row r="930" spans="1:6" x14ac:dyDescent="0.25">
      <c r="A930">
        <v>928</v>
      </c>
      <c r="B930" s="143">
        <v>232</v>
      </c>
      <c r="C930" s="143">
        <v>622</v>
      </c>
      <c r="D930" s="143">
        <v>60</v>
      </c>
      <c r="E930" s="143">
        <v>14</v>
      </c>
      <c r="F930" s="141">
        <f t="shared" si="14"/>
        <v>0.67025862068965514</v>
      </c>
    </row>
    <row r="931" spans="1:6" x14ac:dyDescent="0.25">
      <c r="A931">
        <v>929</v>
      </c>
      <c r="B931" s="143">
        <v>232</v>
      </c>
      <c r="C931" s="143">
        <v>623</v>
      </c>
      <c r="D931" s="143">
        <v>60</v>
      </c>
      <c r="E931" s="143">
        <v>14</v>
      </c>
      <c r="F931" s="141">
        <f t="shared" si="14"/>
        <v>0.67061356297093644</v>
      </c>
    </row>
    <row r="932" spans="1:6" x14ac:dyDescent="0.25">
      <c r="A932">
        <v>930</v>
      </c>
      <c r="B932" s="143">
        <v>232</v>
      </c>
      <c r="C932" s="143">
        <v>624</v>
      </c>
      <c r="D932" s="143">
        <v>60</v>
      </c>
      <c r="E932" s="143">
        <v>14</v>
      </c>
      <c r="F932" s="141">
        <f t="shared" si="14"/>
        <v>0.67096774193548392</v>
      </c>
    </row>
    <row r="933" spans="1:6" x14ac:dyDescent="0.25">
      <c r="A933">
        <v>931</v>
      </c>
      <c r="B933" s="143">
        <v>232</v>
      </c>
      <c r="C933" s="143">
        <v>625</v>
      </c>
      <c r="D933" s="143">
        <v>60</v>
      </c>
      <c r="E933" s="143">
        <v>14</v>
      </c>
      <c r="F933" s="141">
        <f t="shared" si="14"/>
        <v>0.6713211600429646</v>
      </c>
    </row>
    <row r="934" spans="1:6" x14ac:dyDescent="0.25">
      <c r="A934">
        <v>932</v>
      </c>
      <c r="B934" s="143">
        <v>233</v>
      </c>
      <c r="C934" s="143">
        <v>625</v>
      </c>
      <c r="D934" s="143">
        <v>60</v>
      </c>
      <c r="E934" s="143">
        <v>14</v>
      </c>
      <c r="F934" s="141">
        <f t="shared" si="14"/>
        <v>0.67060085836909866</v>
      </c>
    </row>
    <row r="935" spans="1:6" x14ac:dyDescent="0.25">
      <c r="A935">
        <v>933</v>
      </c>
      <c r="B935" s="143">
        <v>233</v>
      </c>
      <c r="C935" s="143">
        <v>626</v>
      </c>
      <c r="D935" s="143">
        <v>60</v>
      </c>
      <c r="E935" s="143">
        <v>14</v>
      </c>
      <c r="F935" s="141">
        <f t="shared" si="14"/>
        <v>0.67095391211146838</v>
      </c>
    </row>
    <row r="936" spans="1:6" x14ac:dyDescent="0.25">
      <c r="A936">
        <v>934</v>
      </c>
      <c r="B936" s="143">
        <v>233</v>
      </c>
      <c r="C936" s="143">
        <v>627</v>
      </c>
      <c r="D936" s="143">
        <v>60</v>
      </c>
      <c r="E936" s="143">
        <v>14</v>
      </c>
      <c r="F936" s="141">
        <f t="shared" si="14"/>
        <v>0.67130620985010703</v>
      </c>
    </row>
    <row r="937" spans="1:6" x14ac:dyDescent="0.25">
      <c r="A937">
        <v>935</v>
      </c>
      <c r="B937" s="143">
        <v>233</v>
      </c>
      <c r="C937" s="143">
        <v>628</v>
      </c>
      <c r="D937" s="143">
        <v>60</v>
      </c>
      <c r="E937" s="143">
        <v>14</v>
      </c>
      <c r="F937" s="141">
        <f t="shared" si="14"/>
        <v>0.67165775401069516</v>
      </c>
    </row>
    <row r="938" spans="1:6" x14ac:dyDescent="0.25">
      <c r="A938">
        <v>936</v>
      </c>
      <c r="B938" s="143">
        <v>234</v>
      </c>
      <c r="C938" s="143">
        <v>628</v>
      </c>
      <c r="D938" s="143">
        <v>60</v>
      </c>
      <c r="E938" s="143">
        <v>14</v>
      </c>
      <c r="F938" s="141">
        <f t="shared" si="14"/>
        <v>0.67094017094017089</v>
      </c>
    </row>
    <row r="939" spans="1:6" x14ac:dyDescent="0.25">
      <c r="A939">
        <v>937</v>
      </c>
      <c r="B939" s="143">
        <v>234</v>
      </c>
      <c r="C939" s="143">
        <v>629</v>
      </c>
      <c r="D939" s="143">
        <v>60</v>
      </c>
      <c r="E939" s="143">
        <v>14</v>
      </c>
      <c r="F939" s="141">
        <f t="shared" si="14"/>
        <v>0.6712913553895411</v>
      </c>
    </row>
    <row r="940" spans="1:6" x14ac:dyDescent="0.25">
      <c r="A940">
        <v>938</v>
      </c>
      <c r="B940" s="143">
        <v>234</v>
      </c>
      <c r="C940" s="143">
        <v>630</v>
      </c>
      <c r="D940" s="143">
        <v>60</v>
      </c>
      <c r="E940" s="143">
        <v>14</v>
      </c>
      <c r="F940" s="141">
        <f t="shared" si="14"/>
        <v>0.67164179104477617</v>
      </c>
    </row>
    <row r="941" spans="1:6" x14ac:dyDescent="0.25">
      <c r="A941">
        <v>939</v>
      </c>
      <c r="B941" s="143">
        <v>234</v>
      </c>
      <c r="C941" s="143">
        <v>631</v>
      </c>
      <c r="D941" s="143">
        <v>60</v>
      </c>
      <c r="E941" s="143">
        <v>14</v>
      </c>
      <c r="F941" s="141">
        <f t="shared" si="14"/>
        <v>0.67199148029818956</v>
      </c>
    </row>
    <row r="942" spans="1:6" x14ac:dyDescent="0.25">
      <c r="A942">
        <v>940</v>
      </c>
      <c r="B942" s="143">
        <v>235</v>
      </c>
      <c r="C942" s="143">
        <v>631</v>
      </c>
      <c r="D942" s="143">
        <v>60</v>
      </c>
      <c r="E942" s="143">
        <v>14</v>
      </c>
      <c r="F942" s="141">
        <f t="shared" si="14"/>
        <v>0.6712765957446809</v>
      </c>
    </row>
    <row r="943" spans="1:6" x14ac:dyDescent="0.25">
      <c r="A943">
        <v>941</v>
      </c>
      <c r="B943" s="143">
        <v>235</v>
      </c>
      <c r="C943" s="143">
        <v>632</v>
      </c>
      <c r="D943" s="143">
        <v>60</v>
      </c>
      <c r="E943" s="143">
        <v>14</v>
      </c>
      <c r="F943" s="141">
        <f t="shared" si="14"/>
        <v>0.6716259298618491</v>
      </c>
    </row>
    <row r="944" spans="1:6" x14ac:dyDescent="0.25">
      <c r="A944">
        <v>942</v>
      </c>
      <c r="B944" s="143">
        <v>235</v>
      </c>
      <c r="C944" s="143">
        <v>633</v>
      </c>
      <c r="D944" s="143">
        <v>60</v>
      </c>
      <c r="E944" s="143">
        <v>14</v>
      </c>
      <c r="F944" s="141">
        <f t="shared" si="14"/>
        <v>0.67197452229299359</v>
      </c>
    </row>
    <row r="945" spans="1:6" x14ac:dyDescent="0.25">
      <c r="A945">
        <v>943</v>
      </c>
      <c r="B945" s="143">
        <v>235</v>
      </c>
      <c r="C945" s="143">
        <v>634</v>
      </c>
      <c r="D945" s="143">
        <v>60</v>
      </c>
      <c r="E945" s="143">
        <v>14</v>
      </c>
      <c r="F945" s="141">
        <f t="shared" si="14"/>
        <v>0.67232237539766704</v>
      </c>
    </row>
    <row r="946" spans="1:6" x14ac:dyDescent="0.25">
      <c r="A946">
        <v>944</v>
      </c>
      <c r="B946" s="143">
        <v>236</v>
      </c>
      <c r="C946" s="143">
        <v>634</v>
      </c>
      <c r="D946" s="143">
        <v>60</v>
      </c>
      <c r="E946" s="143">
        <v>14</v>
      </c>
      <c r="F946" s="141">
        <f t="shared" si="14"/>
        <v>0.67161016949152541</v>
      </c>
    </row>
    <row r="947" spans="1:6" x14ac:dyDescent="0.25">
      <c r="A947">
        <v>945</v>
      </c>
      <c r="B947" s="143">
        <v>236</v>
      </c>
      <c r="C947" s="143">
        <v>635</v>
      </c>
      <c r="D947" s="143">
        <v>60</v>
      </c>
      <c r="E947" s="143">
        <v>14</v>
      </c>
      <c r="F947" s="141">
        <f t="shared" si="14"/>
        <v>0.67195767195767198</v>
      </c>
    </row>
    <row r="948" spans="1:6" x14ac:dyDescent="0.25">
      <c r="A948">
        <v>946</v>
      </c>
      <c r="B948" s="143">
        <v>236</v>
      </c>
      <c r="C948" s="143">
        <v>636</v>
      </c>
      <c r="D948" s="143">
        <v>60</v>
      </c>
      <c r="E948" s="143">
        <v>14</v>
      </c>
      <c r="F948" s="141">
        <f t="shared" si="14"/>
        <v>0.67230443974630016</v>
      </c>
    </row>
    <row r="949" spans="1:6" x14ac:dyDescent="0.25">
      <c r="A949">
        <v>947</v>
      </c>
      <c r="B949" s="143">
        <v>236</v>
      </c>
      <c r="C949" s="143">
        <v>637</v>
      </c>
      <c r="D949" s="143">
        <v>60</v>
      </c>
      <c r="E949" s="143">
        <v>14</v>
      </c>
      <c r="F949" s="141">
        <f t="shared" si="14"/>
        <v>0.67265047518479404</v>
      </c>
    </row>
    <row r="950" spans="1:6" x14ac:dyDescent="0.25">
      <c r="A950">
        <v>948</v>
      </c>
      <c r="B950" s="143">
        <v>237</v>
      </c>
      <c r="C950" s="143">
        <v>637</v>
      </c>
      <c r="D950" s="143">
        <v>60</v>
      </c>
      <c r="E950" s="143">
        <v>14</v>
      </c>
      <c r="F950" s="141">
        <f t="shared" si="14"/>
        <v>0.67194092827004215</v>
      </c>
    </row>
    <row r="951" spans="1:6" x14ac:dyDescent="0.25">
      <c r="A951">
        <v>949</v>
      </c>
      <c r="B951" s="143">
        <v>237</v>
      </c>
      <c r="C951" s="143">
        <v>638</v>
      </c>
      <c r="D951" s="143">
        <v>60</v>
      </c>
      <c r="E951" s="143">
        <v>14</v>
      </c>
      <c r="F951" s="141">
        <f t="shared" si="14"/>
        <v>0.67228661749209695</v>
      </c>
    </row>
    <row r="952" spans="1:6" x14ac:dyDescent="0.25">
      <c r="A952">
        <v>950</v>
      </c>
      <c r="B952" s="143">
        <v>237</v>
      </c>
      <c r="C952" s="143">
        <v>639</v>
      </c>
      <c r="D952" s="143">
        <v>60</v>
      </c>
      <c r="E952" s="143">
        <v>14</v>
      </c>
      <c r="F952" s="141">
        <f t="shared" si="14"/>
        <v>0.67263157894736847</v>
      </c>
    </row>
    <row r="953" spans="1:6" x14ac:dyDescent="0.25">
      <c r="A953">
        <v>951</v>
      </c>
      <c r="B953" s="143">
        <v>237</v>
      </c>
      <c r="C953" s="143">
        <v>640</v>
      </c>
      <c r="D953" s="143">
        <v>60</v>
      </c>
      <c r="E953" s="143">
        <v>14</v>
      </c>
      <c r="F953" s="141">
        <f t="shared" si="14"/>
        <v>0.67297581493165093</v>
      </c>
    </row>
    <row r="954" spans="1:6" x14ac:dyDescent="0.25">
      <c r="A954">
        <v>952</v>
      </c>
      <c r="B954" s="143">
        <v>238</v>
      </c>
      <c r="C954" s="143">
        <v>640</v>
      </c>
      <c r="D954" s="143">
        <v>60</v>
      </c>
      <c r="E954" s="143">
        <v>14</v>
      </c>
      <c r="F954" s="141">
        <f t="shared" si="14"/>
        <v>0.67226890756302526</v>
      </c>
    </row>
    <row r="955" spans="1:6" x14ac:dyDescent="0.25">
      <c r="A955">
        <v>953</v>
      </c>
      <c r="B955" s="143">
        <v>238</v>
      </c>
      <c r="C955" s="143">
        <v>641</v>
      </c>
      <c r="D955" s="143">
        <v>60</v>
      </c>
      <c r="E955" s="143">
        <v>14</v>
      </c>
      <c r="F955" s="141">
        <f t="shared" si="14"/>
        <v>0.67261280167890869</v>
      </c>
    </row>
    <row r="956" spans="1:6" x14ac:dyDescent="0.25">
      <c r="A956">
        <v>954</v>
      </c>
      <c r="B956" s="143">
        <v>238</v>
      </c>
      <c r="C956" s="143">
        <v>642</v>
      </c>
      <c r="D956" s="143">
        <v>60</v>
      </c>
      <c r="E956" s="143">
        <v>14</v>
      </c>
      <c r="F956" s="141">
        <f t="shared" si="14"/>
        <v>0.67295597484276726</v>
      </c>
    </row>
    <row r="957" spans="1:6" x14ac:dyDescent="0.25">
      <c r="A957">
        <v>955</v>
      </c>
      <c r="B957" s="143">
        <v>238</v>
      </c>
      <c r="C957" s="143">
        <v>643</v>
      </c>
      <c r="D957" s="143">
        <v>60</v>
      </c>
      <c r="E957" s="143">
        <v>14</v>
      </c>
      <c r="F957" s="141">
        <f t="shared" si="14"/>
        <v>0.67329842931937178</v>
      </c>
    </row>
    <row r="958" spans="1:6" x14ac:dyDescent="0.25">
      <c r="A958">
        <v>956</v>
      </c>
      <c r="B958" s="143">
        <v>239</v>
      </c>
      <c r="C958" s="143">
        <v>643</v>
      </c>
      <c r="D958" s="143">
        <v>60</v>
      </c>
      <c r="E958" s="143">
        <v>14</v>
      </c>
      <c r="F958" s="141">
        <f t="shared" si="14"/>
        <v>0.67259414225941427</v>
      </c>
    </row>
    <row r="959" spans="1:6" x14ac:dyDescent="0.25">
      <c r="A959">
        <v>957</v>
      </c>
      <c r="B959" s="143">
        <v>239</v>
      </c>
      <c r="C959" s="143">
        <v>644</v>
      </c>
      <c r="D959" s="143">
        <v>60</v>
      </c>
      <c r="E959" s="143">
        <v>14</v>
      </c>
      <c r="F959" s="141">
        <f t="shared" si="14"/>
        <v>0.67293625914315569</v>
      </c>
    </row>
    <row r="960" spans="1:6" x14ac:dyDescent="0.25">
      <c r="A960">
        <v>958</v>
      </c>
      <c r="B960" s="143">
        <v>239</v>
      </c>
      <c r="C960" s="143">
        <v>645</v>
      </c>
      <c r="D960" s="143">
        <v>60</v>
      </c>
      <c r="E960" s="143">
        <v>14</v>
      </c>
      <c r="F960" s="141">
        <f t="shared" si="14"/>
        <v>0.67327766179540705</v>
      </c>
    </row>
    <row r="961" spans="1:6" x14ac:dyDescent="0.25">
      <c r="A961">
        <v>959</v>
      </c>
      <c r="B961" s="143">
        <v>239</v>
      </c>
      <c r="C961" s="143">
        <v>646</v>
      </c>
      <c r="D961" s="143">
        <v>60</v>
      </c>
      <c r="E961" s="143">
        <v>14</v>
      </c>
      <c r="F961" s="141">
        <f t="shared" si="14"/>
        <v>0.67361835245046919</v>
      </c>
    </row>
    <row r="962" spans="1:6" x14ac:dyDescent="0.25">
      <c r="A962">
        <v>960</v>
      </c>
      <c r="B962" s="143">
        <v>240</v>
      </c>
      <c r="C962" s="143">
        <v>646</v>
      </c>
      <c r="D962" s="143">
        <v>60</v>
      </c>
      <c r="E962" s="143">
        <v>14</v>
      </c>
      <c r="F962" s="141">
        <f t="shared" si="14"/>
        <v>0.67291666666666672</v>
      </c>
    </row>
    <row r="963" spans="1:6" x14ac:dyDescent="0.25">
      <c r="A963">
        <v>961</v>
      </c>
      <c r="B963" s="143">
        <v>240</v>
      </c>
      <c r="C963" s="143">
        <v>647</v>
      </c>
      <c r="D963" s="143">
        <v>60</v>
      </c>
      <c r="E963" s="143">
        <v>14</v>
      </c>
      <c r="F963" s="141">
        <f t="shared" ref="F963:F1026" si="15">+C963/A963</f>
        <v>0.6732570239334027</v>
      </c>
    </row>
    <row r="964" spans="1:6" x14ac:dyDescent="0.25">
      <c r="A964">
        <v>962</v>
      </c>
      <c r="B964" s="143">
        <v>240</v>
      </c>
      <c r="C964" s="143">
        <v>648</v>
      </c>
      <c r="D964" s="143">
        <v>60</v>
      </c>
      <c r="E964" s="143">
        <v>14</v>
      </c>
      <c r="F964" s="141">
        <f t="shared" si="15"/>
        <v>0.67359667359667363</v>
      </c>
    </row>
    <row r="965" spans="1:6" x14ac:dyDescent="0.25">
      <c r="A965">
        <v>963</v>
      </c>
      <c r="B965" s="143">
        <v>240</v>
      </c>
      <c r="C965" s="143">
        <v>649</v>
      </c>
      <c r="D965" s="143">
        <v>60</v>
      </c>
      <c r="E965" s="143">
        <v>14</v>
      </c>
      <c r="F965" s="141">
        <f t="shared" si="15"/>
        <v>0.67393561786085154</v>
      </c>
    </row>
    <row r="966" spans="1:6" x14ac:dyDescent="0.25">
      <c r="A966">
        <v>964</v>
      </c>
      <c r="B966" s="143">
        <v>241</v>
      </c>
      <c r="C966" s="143">
        <v>649</v>
      </c>
      <c r="D966" s="143">
        <v>60</v>
      </c>
      <c r="E966" s="143">
        <v>14</v>
      </c>
      <c r="F966" s="141">
        <f t="shared" si="15"/>
        <v>0.67323651452282163</v>
      </c>
    </row>
    <row r="967" spans="1:6" x14ac:dyDescent="0.25">
      <c r="A967">
        <v>965</v>
      </c>
      <c r="B967" s="143">
        <v>241</v>
      </c>
      <c r="C967" s="143">
        <v>650</v>
      </c>
      <c r="D967" s="143">
        <v>60</v>
      </c>
      <c r="E967" s="143">
        <v>14</v>
      </c>
      <c r="F967" s="141">
        <f t="shared" si="15"/>
        <v>0.67357512953367871</v>
      </c>
    </row>
    <row r="968" spans="1:6" x14ac:dyDescent="0.25">
      <c r="A968">
        <v>966</v>
      </c>
      <c r="B968" s="143">
        <v>241</v>
      </c>
      <c r="C968" s="143">
        <v>651</v>
      </c>
      <c r="D968" s="143">
        <v>60</v>
      </c>
      <c r="E968" s="143">
        <v>14</v>
      </c>
      <c r="F968" s="141">
        <f t="shared" si="15"/>
        <v>0.67391304347826086</v>
      </c>
    </row>
    <row r="969" spans="1:6" x14ac:dyDescent="0.25">
      <c r="A969">
        <v>967</v>
      </c>
      <c r="B969" s="143">
        <v>241</v>
      </c>
      <c r="C969" s="143">
        <v>652</v>
      </c>
      <c r="D969" s="143">
        <v>60</v>
      </c>
      <c r="E969" s="143">
        <v>14</v>
      </c>
      <c r="F969" s="141">
        <f t="shared" si="15"/>
        <v>0.67425025853154086</v>
      </c>
    </row>
    <row r="970" spans="1:6" x14ac:dyDescent="0.25">
      <c r="A970">
        <v>968</v>
      </c>
      <c r="B970" s="143">
        <v>242</v>
      </c>
      <c r="C970" s="143">
        <v>652</v>
      </c>
      <c r="D970" s="143">
        <v>60</v>
      </c>
      <c r="E970" s="143">
        <v>14</v>
      </c>
      <c r="F970" s="141">
        <f t="shared" si="15"/>
        <v>0.67355371900826444</v>
      </c>
    </row>
    <row r="971" spans="1:6" x14ac:dyDescent="0.25">
      <c r="A971">
        <v>969</v>
      </c>
      <c r="B971" s="143">
        <v>242</v>
      </c>
      <c r="C971" s="143">
        <v>653</v>
      </c>
      <c r="D971" s="143">
        <v>60</v>
      </c>
      <c r="E971" s="143">
        <v>14</v>
      </c>
      <c r="F971" s="141">
        <f t="shared" si="15"/>
        <v>0.67389060887512897</v>
      </c>
    </row>
    <row r="972" spans="1:6" x14ac:dyDescent="0.25">
      <c r="A972">
        <v>970</v>
      </c>
      <c r="B972" s="143">
        <v>242</v>
      </c>
      <c r="C972" s="143">
        <v>654</v>
      </c>
      <c r="D972" s="143">
        <v>60</v>
      </c>
      <c r="E972" s="143">
        <v>14</v>
      </c>
      <c r="F972" s="141">
        <f t="shared" si="15"/>
        <v>0.67422680412371139</v>
      </c>
    </row>
    <row r="973" spans="1:6" x14ac:dyDescent="0.25">
      <c r="A973">
        <v>971</v>
      </c>
      <c r="B973" s="143">
        <v>242</v>
      </c>
      <c r="C973" s="143">
        <v>655</v>
      </c>
      <c r="D973" s="143">
        <v>60</v>
      </c>
      <c r="E973" s="143">
        <v>14</v>
      </c>
      <c r="F973" s="141">
        <f t="shared" si="15"/>
        <v>0.67456230690010299</v>
      </c>
    </row>
    <row r="974" spans="1:6" x14ac:dyDescent="0.25">
      <c r="A974">
        <v>972</v>
      </c>
      <c r="B974" s="143">
        <v>243</v>
      </c>
      <c r="C974" s="143">
        <v>655</v>
      </c>
      <c r="D974" s="143">
        <v>60</v>
      </c>
      <c r="E974" s="143">
        <v>14</v>
      </c>
      <c r="F974" s="141">
        <f t="shared" si="15"/>
        <v>0.6738683127572016</v>
      </c>
    </row>
    <row r="975" spans="1:6" x14ac:dyDescent="0.25">
      <c r="A975">
        <v>973</v>
      </c>
      <c r="B975" s="143">
        <v>243</v>
      </c>
      <c r="C975" s="143">
        <v>656</v>
      </c>
      <c r="D975" s="143">
        <v>60</v>
      </c>
      <c r="E975" s="143">
        <v>14</v>
      </c>
      <c r="F975" s="141">
        <f t="shared" si="15"/>
        <v>0.67420349434737925</v>
      </c>
    </row>
    <row r="976" spans="1:6" x14ac:dyDescent="0.25">
      <c r="A976">
        <v>974</v>
      </c>
      <c r="B976" s="143">
        <v>243</v>
      </c>
      <c r="C976" s="143">
        <v>657</v>
      </c>
      <c r="D976" s="143">
        <v>60</v>
      </c>
      <c r="E976" s="143">
        <v>14</v>
      </c>
      <c r="F976" s="141">
        <f t="shared" si="15"/>
        <v>0.67453798767967144</v>
      </c>
    </row>
    <row r="977" spans="1:6" x14ac:dyDescent="0.25">
      <c r="A977">
        <v>975</v>
      </c>
      <c r="B977" s="143">
        <v>243</v>
      </c>
      <c r="C977" s="143">
        <v>658</v>
      </c>
      <c r="D977" s="143">
        <v>60</v>
      </c>
      <c r="E977" s="143">
        <v>14</v>
      </c>
      <c r="F977" s="141">
        <f t="shared" si="15"/>
        <v>0.67487179487179483</v>
      </c>
    </row>
    <row r="978" spans="1:6" x14ac:dyDescent="0.25">
      <c r="A978">
        <v>976</v>
      </c>
      <c r="B978" s="143">
        <v>244</v>
      </c>
      <c r="C978" s="143">
        <v>658</v>
      </c>
      <c r="D978" s="143">
        <v>60</v>
      </c>
      <c r="E978" s="143">
        <v>14</v>
      </c>
      <c r="F978" s="141">
        <f t="shared" si="15"/>
        <v>0.67418032786885251</v>
      </c>
    </row>
    <row r="979" spans="1:6" x14ac:dyDescent="0.25">
      <c r="A979">
        <v>977</v>
      </c>
      <c r="B979" s="143">
        <v>244</v>
      </c>
      <c r="C979" s="143">
        <v>659</v>
      </c>
      <c r="D979" s="143">
        <v>60</v>
      </c>
      <c r="E979" s="143">
        <v>14</v>
      </c>
      <c r="F979" s="141">
        <f t="shared" si="15"/>
        <v>0.67451381780962127</v>
      </c>
    </row>
    <row r="980" spans="1:6" x14ac:dyDescent="0.25">
      <c r="A980">
        <v>978</v>
      </c>
      <c r="B980" s="143">
        <v>244</v>
      </c>
      <c r="C980" s="143">
        <v>660</v>
      </c>
      <c r="D980" s="143">
        <v>60</v>
      </c>
      <c r="E980" s="143">
        <v>14</v>
      </c>
      <c r="F980" s="141">
        <f t="shared" si="15"/>
        <v>0.67484662576687116</v>
      </c>
    </row>
    <row r="981" spans="1:6" x14ac:dyDescent="0.25">
      <c r="A981">
        <v>979</v>
      </c>
      <c r="B981" s="143">
        <v>244</v>
      </c>
      <c r="C981" s="143">
        <v>661</v>
      </c>
      <c r="D981" s="143">
        <v>60</v>
      </c>
      <c r="E981" s="143">
        <v>14</v>
      </c>
      <c r="F981" s="141">
        <f t="shared" si="15"/>
        <v>0.67517875383043924</v>
      </c>
    </row>
    <row r="982" spans="1:6" x14ac:dyDescent="0.25">
      <c r="A982">
        <v>980</v>
      </c>
      <c r="B982" s="143">
        <v>245</v>
      </c>
      <c r="C982" s="143">
        <v>661</v>
      </c>
      <c r="D982" s="143">
        <v>60</v>
      </c>
      <c r="E982" s="143">
        <v>14</v>
      </c>
      <c r="F982" s="141">
        <f t="shared" si="15"/>
        <v>0.67448979591836733</v>
      </c>
    </row>
    <row r="983" spans="1:6" x14ac:dyDescent="0.25">
      <c r="A983">
        <v>981</v>
      </c>
      <c r="B983" s="143">
        <v>245</v>
      </c>
      <c r="C983" s="143">
        <v>662</v>
      </c>
      <c r="D983" s="143">
        <v>60</v>
      </c>
      <c r="E983" s="143">
        <v>14</v>
      </c>
      <c r="F983" s="141">
        <f t="shared" si="15"/>
        <v>0.67482161060142709</v>
      </c>
    </row>
    <row r="984" spans="1:6" x14ac:dyDescent="0.25">
      <c r="A984">
        <v>982</v>
      </c>
      <c r="B984" s="143">
        <v>245</v>
      </c>
      <c r="C984" s="143">
        <v>663</v>
      </c>
      <c r="D984" s="143">
        <v>60</v>
      </c>
      <c r="E984" s="143">
        <v>14</v>
      </c>
      <c r="F984" s="141">
        <f t="shared" si="15"/>
        <v>0.67515274949083504</v>
      </c>
    </row>
    <row r="985" spans="1:6" x14ac:dyDescent="0.25">
      <c r="A985">
        <v>983</v>
      </c>
      <c r="B985" s="143">
        <v>245</v>
      </c>
      <c r="C985" s="143">
        <v>664</v>
      </c>
      <c r="D985" s="143">
        <v>60</v>
      </c>
      <c r="E985" s="143">
        <v>14</v>
      </c>
      <c r="F985" s="141">
        <f t="shared" si="15"/>
        <v>0.6754832146490336</v>
      </c>
    </row>
    <row r="986" spans="1:6" x14ac:dyDescent="0.25">
      <c r="A986">
        <v>984</v>
      </c>
      <c r="B986" s="143">
        <v>246</v>
      </c>
      <c r="C986" s="143">
        <v>664</v>
      </c>
      <c r="D986" s="143">
        <v>60</v>
      </c>
      <c r="E986" s="143">
        <v>14</v>
      </c>
      <c r="F986" s="141">
        <f t="shared" si="15"/>
        <v>0.67479674796747968</v>
      </c>
    </row>
    <row r="987" spans="1:6" x14ac:dyDescent="0.25">
      <c r="A987">
        <v>985</v>
      </c>
      <c r="B987" s="143">
        <v>246</v>
      </c>
      <c r="C987" s="143">
        <v>665</v>
      </c>
      <c r="D987" s="143">
        <v>60</v>
      </c>
      <c r="E987" s="143">
        <v>14</v>
      </c>
      <c r="F987" s="141">
        <f t="shared" si="15"/>
        <v>0.67512690355329952</v>
      </c>
    </row>
    <row r="988" spans="1:6" x14ac:dyDescent="0.25">
      <c r="A988">
        <v>986</v>
      </c>
      <c r="B988" s="143">
        <v>246</v>
      </c>
      <c r="C988" s="143">
        <v>666</v>
      </c>
      <c r="D988" s="143">
        <v>60</v>
      </c>
      <c r="E988" s="143">
        <v>14</v>
      </c>
      <c r="F988" s="141">
        <f t="shared" si="15"/>
        <v>0.67545638945233266</v>
      </c>
    </row>
    <row r="989" spans="1:6" x14ac:dyDescent="0.25">
      <c r="A989">
        <v>987</v>
      </c>
      <c r="B989" s="143">
        <v>246</v>
      </c>
      <c r="C989" s="143">
        <v>667</v>
      </c>
      <c r="D989" s="143">
        <v>60</v>
      </c>
      <c r="E989" s="143">
        <v>14</v>
      </c>
      <c r="F989" s="141">
        <f t="shared" si="15"/>
        <v>0.67578520770010131</v>
      </c>
    </row>
    <row r="990" spans="1:6" x14ac:dyDescent="0.25">
      <c r="A990">
        <v>988</v>
      </c>
      <c r="B990" s="143">
        <v>247</v>
      </c>
      <c r="C990" s="143">
        <v>667</v>
      </c>
      <c r="D990" s="143">
        <v>60</v>
      </c>
      <c r="E990" s="143">
        <v>14</v>
      </c>
      <c r="F990" s="141">
        <f t="shared" si="15"/>
        <v>0.6751012145748988</v>
      </c>
    </row>
    <row r="991" spans="1:6" x14ac:dyDescent="0.25">
      <c r="A991">
        <v>989</v>
      </c>
      <c r="B991" s="143">
        <v>247</v>
      </c>
      <c r="C991" s="143">
        <v>668</v>
      </c>
      <c r="D991" s="143">
        <v>60</v>
      </c>
      <c r="E991" s="143">
        <v>14</v>
      </c>
      <c r="F991" s="141">
        <f t="shared" si="15"/>
        <v>0.67542972699696668</v>
      </c>
    </row>
    <row r="992" spans="1:6" x14ac:dyDescent="0.25">
      <c r="A992">
        <v>990</v>
      </c>
      <c r="B992" s="143">
        <v>247</v>
      </c>
      <c r="C992" s="143">
        <v>669</v>
      </c>
      <c r="D992" s="143">
        <v>60</v>
      </c>
      <c r="E992" s="143">
        <v>14</v>
      </c>
      <c r="F992" s="141">
        <f t="shared" si="15"/>
        <v>0.67575757575757578</v>
      </c>
    </row>
    <row r="993" spans="1:6" x14ac:dyDescent="0.25">
      <c r="A993">
        <v>991</v>
      </c>
      <c r="B993" s="143">
        <v>247</v>
      </c>
      <c r="C993" s="143">
        <v>670</v>
      </c>
      <c r="D993" s="143">
        <v>60</v>
      </c>
      <c r="E993" s="143">
        <v>14</v>
      </c>
      <c r="F993" s="141">
        <f t="shared" si="15"/>
        <v>0.67608476286579211</v>
      </c>
    </row>
    <row r="994" spans="1:6" x14ac:dyDescent="0.25">
      <c r="A994">
        <v>992</v>
      </c>
      <c r="B994" s="143">
        <v>248</v>
      </c>
      <c r="C994" s="143">
        <v>670</v>
      </c>
      <c r="D994" s="143">
        <v>60</v>
      </c>
      <c r="E994" s="143">
        <v>14</v>
      </c>
      <c r="F994" s="141">
        <f t="shared" si="15"/>
        <v>0.67540322580645162</v>
      </c>
    </row>
    <row r="995" spans="1:6" x14ac:dyDescent="0.25">
      <c r="A995">
        <v>993</v>
      </c>
      <c r="B995" s="143">
        <v>248</v>
      </c>
      <c r="C995" s="143">
        <v>671</v>
      </c>
      <c r="D995" s="143">
        <v>60</v>
      </c>
      <c r="E995" s="143">
        <v>14</v>
      </c>
      <c r="F995" s="141">
        <f t="shared" si="15"/>
        <v>0.67573011077542799</v>
      </c>
    </row>
    <row r="996" spans="1:6" x14ac:dyDescent="0.25">
      <c r="A996">
        <v>994</v>
      </c>
      <c r="B996" s="143">
        <v>248</v>
      </c>
      <c r="C996" s="143">
        <v>672</v>
      </c>
      <c r="D996" s="143">
        <v>60</v>
      </c>
      <c r="E996" s="143">
        <v>14</v>
      </c>
      <c r="F996" s="141">
        <f t="shared" si="15"/>
        <v>0.676056338028169</v>
      </c>
    </row>
    <row r="997" spans="1:6" x14ac:dyDescent="0.25">
      <c r="A997">
        <v>995</v>
      </c>
      <c r="B997" s="143">
        <v>248</v>
      </c>
      <c r="C997" s="143">
        <v>673</v>
      </c>
      <c r="D997" s="143">
        <v>60</v>
      </c>
      <c r="E997" s="143">
        <v>14</v>
      </c>
      <c r="F997" s="141">
        <f t="shared" si="15"/>
        <v>0.67638190954773869</v>
      </c>
    </row>
    <row r="998" spans="1:6" x14ac:dyDescent="0.25">
      <c r="A998">
        <v>996</v>
      </c>
      <c r="B998" s="143">
        <v>249</v>
      </c>
      <c r="C998" s="143">
        <v>673</v>
      </c>
      <c r="D998" s="143">
        <v>60</v>
      </c>
      <c r="E998" s="143">
        <v>14</v>
      </c>
      <c r="F998" s="141">
        <f t="shared" si="15"/>
        <v>0.67570281124497988</v>
      </c>
    </row>
    <row r="999" spans="1:6" x14ac:dyDescent="0.25">
      <c r="A999">
        <v>997</v>
      </c>
      <c r="B999" s="143">
        <v>249</v>
      </c>
      <c r="C999" s="143">
        <v>674</v>
      </c>
      <c r="D999" s="143">
        <v>60</v>
      </c>
      <c r="E999" s="143">
        <v>14</v>
      </c>
      <c r="F999" s="141">
        <f t="shared" si="15"/>
        <v>0.67602808425275829</v>
      </c>
    </row>
    <row r="1000" spans="1:6" x14ac:dyDescent="0.25">
      <c r="A1000">
        <v>998</v>
      </c>
      <c r="B1000" s="143">
        <v>249</v>
      </c>
      <c r="C1000" s="143">
        <v>675</v>
      </c>
      <c r="D1000" s="143">
        <v>60</v>
      </c>
      <c r="E1000" s="143">
        <v>14</v>
      </c>
      <c r="F1000" s="141">
        <f t="shared" si="15"/>
        <v>0.6763527054108216</v>
      </c>
    </row>
    <row r="1001" spans="1:6" x14ac:dyDescent="0.25">
      <c r="A1001">
        <v>999</v>
      </c>
      <c r="B1001" s="143">
        <v>249</v>
      </c>
      <c r="C1001" s="143">
        <v>676</v>
      </c>
      <c r="D1001" s="143">
        <v>60</v>
      </c>
      <c r="E1001" s="143">
        <v>14</v>
      </c>
      <c r="F1001" s="141">
        <f t="shared" si="15"/>
        <v>0.67667667667667664</v>
      </c>
    </row>
    <row r="1002" spans="1:6" x14ac:dyDescent="0.25">
      <c r="A1002">
        <v>1000</v>
      </c>
      <c r="B1002" s="143">
        <v>250</v>
      </c>
      <c r="C1002" s="143">
        <v>676</v>
      </c>
      <c r="D1002" s="143">
        <v>60</v>
      </c>
      <c r="E1002" s="143">
        <v>14</v>
      </c>
      <c r="F1002" s="141">
        <f t="shared" si="15"/>
        <v>0.67600000000000005</v>
      </c>
    </row>
    <row r="1003" spans="1:6" x14ac:dyDescent="0.25">
      <c r="A1003">
        <v>1001</v>
      </c>
      <c r="B1003" s="143">
        <v>250</v>
      </c>
      <c r="C1003" s="143">
        <v>677</v>
      </c>
      <c r="D1003" s="143">
        <v>60</v>
      </c>
      <c r="E1003" s="143">
        <v>14</v>
      </c>
      <c r="F1003" s="141">
        <f t="shared" si="15"/>
        <v>0.67632367632367629</v>
      </c>
    </row>
    <row r="1004" spans="1:6" x14ac:dyDescent="0.25">
      <c r="A1004">
        <v>1002</v>
      </c>
      <c r="B1004" s="143">
        <v>250</v>
      </c>
      <c r="C1004" s="143">
        <v>678</v>
      </c>
      <c r="D1004" s="143">
        <v>60</v>
      </c>
      <c r="E1004" s="143">
        <v>14</v>
      </c>
      <c r="F1004" s="141">
        <f t="shared" si="15"/>
        <v>0.67664670658682635</v>
      </c>
    </row>
    <row r="1005" spans="1:6" x14ac:dyDescent="0.25">
      <c r="A1005">
        <v>1003</v>
      </c>
      <c r="B1005" s="143">
        <v>250</v>
      </c>
      <c r="C1005" s="143">
        <v>679</v>
      </c>
      <c r="D1005" s="143">
        <v>60</v>
      </c>
      <c r="E1005" s="143">
        <v>14</v>
      </c>
      <c r="F1005" s="141">
        <f t="shared" si="15"/>
        <v>0.67696909272183448</v>
      </c>
    </row>
    <row r="1006" spans="1:6" x14ac:dyDescent="0.25">
      <c r="A1006">
        <v>1004</v>
      </c>
      <c r="B1006" s="143">
        <v>251</v>
      </c>
      <c r="C1006" s="143">
        <v>679</v>
      </c>
      <c r="D1006" s="143">
        <v>60</v>
      </c>
      <c r="E1006" s="143">
        <v>14</v>
      </c>
      <c r="F1006" s="141">
        <f t="shared" si="15"/>
        <v>0.67629482071713143</v>
      </c>
    </row>
    <row r="1007" spans="1:6" x14ac:dyDescent="0.25">
      <c r="A1007">
        <v>1005</v>
      </c>
      <c r="B1007" s="143">
        <v>251</v>
      </c>
      <c r="C1007" s="143">
        <v>680</v>
      </c>
      <c r="D1007" s="143">
        <v>60</v>
      </c>
      <c r="E1007" s="143">
        <v>14</v>
      </c>
      <c r="F1007" s="141">
        <f t="shared" si="15"/>
        <v>0.6766169154228856</v>
      </c>
    </row>
    <row r="1008" spans="1:6" x14ac:dyDescent="0.25">
      <c r="A1008">
        <v>1006</v>
      </c>
      <c r="B1008" s="143">
        <v>251</v>
      </c>
      <c r="C1008" s="143">
        <v>681</v>
      </c>
      <c r="D1008" s="143">
        <v>60</v>
      </c>
      <c r="E1008" s="143">
        <v>14</v>
      </c>
      <c r="F1008" s="141">
        <f t="shared" si="15"/>
        <v>0.67693836978131217</v>
      </c>
    </row>
    <row r="1009" spans="1:6" x14ac:dyDescent="0.25">
      <c r="A1009">
        <v>1007</v>
      </c>
      <c r="B1009" s="143">
        <v>251</v>
      </c>
      <c r="C1009" s="143">
        <v>682</v>
      </c>
      <c r="D1009" s="143">
        <v>60</v>
      </c>
      <c r="E1009" s="143">
        <v>14</v>
      </c>
      <c r="F1009" s="141">
        <f t="shared" si="15"/>
        <v>0.67725918570009935</v>
      </c>
    </row>
    <row r="1010" spans="1:6" x14ac:dyDescent="0.25">
      <c r="A1010">
        <v>1008</v>
      </c>
      <c r="B1010" s="143">
        <v>252</v>
      </c>
      <c r="C1010" s="143">
        <v>682</v>
      </c>
      <c r="D1010" s="143">
        <v>60</v>
      </c>
      <c r="E1010" s="143">
        <v>14</v>
      </c>
      <c r="F1010" s="141">
        <f t="shared" si="15"/>
        <v>0.67658730158730163</v>
      </c>
    </row>
    <row r="1011" spans="1:6" x14ac:dyDescent="0.25">
      <c r="A1011">
        <v>1009</v>
      </c>
      <c r="B1011" s="143">
        <v>252</v>
      </c>
      <c r="C1011" s="143">
        <v>683</v>
      </c>
      <c r="D1011" s="143">
        <v>60</v>
      </c>
      <c r="E1011" s="143">
        <v>14</v>
      </c>
      <c r="F1011" s="141">
        <f t="shared" si="15"/>
        <v>0.67690782953419226</v>
      </c>
    </row>
    <row r="1012" spans="1:6" x14ac:dyDescent="0.25">
      <c r="A1012">
        <v>1010</v>
      </c>
      <c r="B1012" s="143">
        <v>252</v>
      </c>
      <c r="C1012" s="143">
        <v>684</v>
      </c>
      <c r="D1012" s="143">
        <v>60</v>
      </c>
      <c r="E1012" s="143">
        <v>14</v>
      </c>
      <c r="F1012" s="141">
        <f t="shared" si="15"/>
        <v>0.67722772277227727</v>
      </c>
    </row>
    <row r="1013" spans="1:6" x14ac:dyDescent="0.25">
      <c r="A1013">
        <v>1011</v>
      </c>
      <c r="B1013" s="143">
        <v>252</v>
      </c>
      <c r="C1013" s="143">
        <v>685</v>
      </c>
      <c r="D1013" s="143">
        <v>60</v>
      </c>
      <c r="E1013" s="143">
        <v>14</v>
      </c>
      <c r="F1013" s="141">
        <f t="shared" si="15"/>
        <v>0.67754698318496542</v>
      </c>
    </row>
    <row r="1014" spans="1:6" x14ac:dyDescent="0.25">
      <c r="A1014">
        <v>1012</v>
      </c>
      <c r="B1014" s="143">
        <v>253</v>
      </c>
      <c r="C1014" s="143">
        <v>685</v>
      </c>
      <c r="D1014" s="143">
        <v>60</v>
      </c>
      <c r="E1014" s="143">
        <v>14</v>
      </c>
      <c r="F1014" s="141">
        <f t="shared" si="15"/>
        <v>0.6768774703557312</v>
      </c>
    </row>
    <row r="1015" spans="1:6" x14ac:dyDescent="0.25">
      <c r="A1015">
        <v>1013</v>
      </c>
      <c r="B1015" s="143">
        <v>253</v>
      </c>
      <c r="C1015" s="143">
        <v>686</v>
      </c>
      <c r="D1015" s="143">
        <v>60</v>
      </c>
      <c r="E1015" s="143">
        <v>14</v>
      </c>
      <c r="F1015" s="141">
        <f t="shared" si="15"/>
        <v>0.67719644619940766</v>
      </c>
    </row>
    <row r="1016" spans="1:6" x14ac:dyDescent="0.25">
      <c r="A1016">
        <v>1014</v>
      </c>
      <c r="B1016" s="143">
        <v>253</v>
      </c>
      <c r="C1016" s="143">
        <v>687</v>
      </c>
      <c r="D1016" s="143">
        <v>60</v>
      </c>
      <c r="E1016" s="143">
        <v>14</v>
      </c>
      <c r="F1016" s="141">
        <f t="shared" si="15"/>
        <v>0.6775147928994083</v>
      </c>
    </row>
    <row r="1017" spans="1:6" x14ac:dyDescent="0.25">
      <c r="A1017">
        <v>1015</v>
      </c>
      <c r="B1017" s="143">
        <v>253</v>
      </c>
      <c r="C1017" s="143">
        <v>688</v>
      </c>
      <c r="D1017" s="143">
        <v>60</v>
      </c>
      <c r="E1017" s="143">
        <v>14</v>
      </c>
      <c r="F1017" s="141">
        <f t="shared" si="15"/>
        <v>0.67783251231527097</v>
      </c>
    </row>
    <row r="1018" spans="1:6" x14ac:dyDescent="0.25">
      <c r="A1018">
        <v>1016</v>
      </c>
      <c r="B1018" s="143">
        <v>254</v>
      </c>
      <c r="C1018" s="143">
        <v>688</v>
      </c>
      <c r="D1018" s="143">
        <v>60</v>
      </c>
      <c r="E1018" s="143">
        <v>14</v>
      </c>
      <c r="F1018" s="141">
        <f t="shared" si="15"/>
        <v>0.67716535433070868</v>
      </c>
    </row>
    <row r="1019" spans="1:6" x14ac:dyDescent="0.25">
      <c r="A1019">
        <v>1017</v>
      </c>
      <c r="B1019" s="143">
        <v>254</v>
      </c>
      <c r="C1019" s="143">
        <v>689</v>
      </c>
      <c r="D1019" s="143">
        <v>60</v>
      </c>
      <c r="E1019" s="143">
        <v>14</v>
      </c>
      <c r="F1019" s="141">
        <f t="shared" si="15"/>
        <v>0.67748279252704036</v>
      </c>
    </row>
    <row r="1020" spans="1:6" x14ac:dyDescent="0.25">
      <c r="A1020">
        <v>1018</v>
      </c>
      <c r="B1020" s="143">
        <v>254</v>
      </c>
      <c r="C1020" s="143">
        <v>690</v>
      </c>
      <c r="D1020" s="143">
        <v>60</v>
      </c>
      <c r="E1020" s="143">
        <v>14</v>
      </c>
      <c r="F1020" s="141">
        <f t="shared" si="15"/>
        <v>0.6777996070726916</v>
      </c>
    </row>
    <row r="1021" spans="1:6" x14ac:dyDescent="0.25">
      <c r="A1021">
        <v>1019</v>
      </c>
      <c r="B1021" s="143">
        <v>254</v>
      </c>
      <c r="C1021" s="143">
        <v>691</v>
      </c>
      <c r="D1021" s="143">
        <v>60</v>
      </c>
      <c r="E1021" s="143">
        <v>14</v>
      </c>
      <c r="F1021" s="141">
        <f t="shared" si="15"/>
        <v>0.67811579980372916</v>
      </c>
    </row>
    <row r="1022" spans="1:6" x14ac:dyDescent="0.25">
      <c r="A1022">
        <v>1020</v>
      </c>
      <c r="B1022" s="143">
        <v>255</v>
      </c>
      <c r="C1022" s="143">
        <v>691</v>
      </c>
      <c r="D1022" s="143">
        <v>60</v>
      </c>
      <c r="E1022" s="143">
        <v>14</v>
      </c>
      <c r="F1022" s="141">
        <f t="shared" si="15"/>
        <v>0.6774509803921569</v>
      </c>
    </row>
    <row r="1023" spans="1:6" x14ac:dyDescent="0.25">
      <c r="A1023">
        <v>1021</v>
      </c>
      <c r="B1023" s="143">
        <v>255</v>
      </c>
      <c r="C1023" s="143">
        <v>692</v>
      </c>
      <c r="D1023" s="143">
        <v>60</v>
      </c>
      <c r="E1023" s="143">
        <v>14</v>
      </c>
      <c r="F1023" s="141">
        <f t="shared" si="15"/>
        <v>0.67776689520078359</v>
      </c>
    </row>
    <row r="1024" spans="1:6" x14ac:dyDescent="0.25">
      <c r="A1024">
        <v>1022</v>
      </c>
      <c r="B1024" s="143">
        <v>255</v>
      </c>
      <c r="C1024" s="143">
        <v>693</v>
      </c>
      <c r="D1024" s="143">
        <v>60</v>
      </c>
      <c r="E1024" s="143">
        <v>14</v>
      </c>
      <c r="F1024" s="141">
        <f t="shared" si="15"/>
        <v>0.67808219178082196</v>
      </c>
    </row>
    <row r="1025" spans="1:6" x14ac:dyDescent="0.25">
      <c r="A1025">
        <v>1023</v>
      </c>
      <c r="B1025" s="143">
        <v>255</v>
      </c>
      <c r="C1025" s="143">
        <v>694</v>
      </c>
      <c r="D1025" s="143">
        <v>60</v>
      </c>
      <c r="E1025" s="143">
        <v>14</v>
      </c>
      <c r="F1025" s="141">
        <f t="shared" si="15"/>
        <v>0.67839687194525899</v>
      </c>
    </row>
    <row r="1026" spans="1:6" x14ac:dyDescent="0.25">
      <c r="A1026">
        <v>1024</v>
      </c>
      <c r="B1026" s="143">
        <v>256</v>
      </c>
      <c r="C1026" s="143">
        <v>694</v>
      </c>
      <c r="D1026" s="143">
        <v>60</v>
      </c>
      <c r="E1026" s="143">
        <v>14</v>
      </c>
      <c r="F1026" s="141">
        <f t="shared" si="15"/>
        <v>0.677734375</v>
      </c>
    </row>
    <row r="1027" spans="1:6" x14ac:dyDescent="0.25">
      <c r="A1027">
        <v>1025</v>
      </c>
      <c r="B1027" s="143">
        <v>256</v>
      </c>
      <c r="C1027" s="143">
        <v>695</v>
      </c>
      <c r="D1027" s="143">
        <v>60</v>
      </c>
      <c r="E1027" s="143">
        <v>14</v>
      </c>
      <c r="F1027" s="141">
        <f t="shared" ref="F1027:F1083" si="16">+C1027/A1027</f>
        <v>0.67804878048780493</v>
      </c>
    </row>
    <row r="1028" spans="1:6" x14ac:dyDescent="0.25">
      <c r="A1028">
        <v>1026</v>
      </c>
      <c r="B1028" s="143">
        <v>256</v>
      </c>
      <c r="C1028" s="143">
        <v>696</v>
      </c>
      <c r="D1028" s="143">
        <v>60</v>
      </c>
      <c r="E1028" s="143">
        <v>14</v>
      </c>
      <c r="F1028" s="141">
        <f t="shared" si="16"/>
        <v>0.67836257309941517</v>
      </c>
    </row>
    <row r="1029" spans="1:6" x14ac:dyDescent="0.25">
      <c r="A1029">
        <v>1027</v>
      </c>
      <c r="B1029" s="143">
        <v>256</v>
      </c>
      <c r="C1029" s="143">
        <v>697</v>
      </c>
      <c r="D1029" s="143">
        <v>60</v>
      </c>
      <c r="E1029" s="143">
        <v>14</v>
      </c>
      <c r="F1029" s="141">
        <f t="shared" si="16"/>
        <v>0.67867575462512175</v>
      </c>
    </row>
    <row r="1030" spans="1:6" x14ac:dyDescent="0.25">
      <c r="A1030">
        <v>1028</v>
      </c>
      <c r="B1030" s="143">
        <v>257</v>
      </c>
      <c r="C1030" s="143">
        <v>697</v>
      </c>
      <c r="D1030" s="143">
        <v>60</v>
      </c>
      <c r="E1030" s="143">
        <v>14</v>
      </c>
      <c r="F1030" s="141">
        <f t="shared" si="16"/>
        <v>0.67801556420233466</v>
      </c>
    </row>
    <row r="1031" spans="1:6" x14ac:dyDescent="0.25">
      <c r="A1031">
        <v>1029</v>
      </c>
      <c r="B1031" s="143">
        <v>257</v>
      </c>
      <c r="C1031" s="143">
        <v>698</v>
      </c>
      <c r="D1031" s="143">
        <v>60</v>
      </c>
      <c r="E1031" s="143">
        <v>14</v>
      </c>
      <c r="F1031" s="141">
        <f t="shared" si="16"/>
        <v>0.67832847424684162</v>
      </c>
    </row>
    <row r="1032" spans="1:6" x14ac:dyDescent="0.25">
      <c r="A1032">
        <v>1030</v>
      </c>
      <c r="B1032" s="143">
        <v>257</v>
      </c>
      <c r="C1032" s="143">
        <v>699</v>
      </c>
      <c r="D1032" s="143">
        <v>60</v>
      </c>
      <c r="E1032" s="143">
        <v>14</v>
      </c>
      <c r="F1032" s="141">
        <f t="shared" si="16"/>
        <v>0.67864077669902911</v>
      </c>
    </row>
    <row r="1033" spans="1:6" x14ac:dyDescent="0.25">
      <c r="A1033">
        <v>1031</v>
      </c>
      <c r="B1033" s="143">
        <v>257</v>
      </c>
      <c r="C1033" s="143">
        <v>700</v>
      </c>
      <c r="D1033" s="143">
        <v>60</v>
      </c>
      <c r="E1033" s="143">
        <v>14</v>
      </c>
      <c r="F1033" s="141">
        <f t="shared" si="16"/>
        <v>0.67895247332686715</v>
      </c>
    </row>
    <row r="1034" spans="1:6" x14ac:dyDescent="0.25">
      <c r="A1034">
        <v>1032</v>
      </c>
      <c r="B1034" s="143">
        <v>258</v>
      </c>
      <c r="C1034" s="143">
        <v>700</v>
      </c>
      <c r="D1034" s="143">
        <v>60</v>
      </c>
      <c r="E1034" s="143">
        <v>14</v>
      </c>
      <c r="F1034" s="141">
        <f t="shared" si="16"/>
        <v>0.67829457364341084</v>
      </c>
    </row>
    <row r="1035" spans="1:6" x14ac:dyDescent="0.25">
      <c r="A1035">
        <v>1033</v>
      </c>
      <c r="B1035" s="143">
        <v>258</v>
      </c>
      <c r="C1035" s="143">
        <v>701</v>
      </c>
      <c r="D1035" s="143">
        <v>60</v>
      </c>
      <c r="E1035" s="143">
        <v>14</v>
      </c>
      <c r="F1035" s="141">
        <f t="shared" si="16"/>
        <v>0.67860600193610843</v>
      </c>
    </row>
    <row r="1036" spans="1:6" x14ac:dyDescent="0.25">
      <c r="A1036">
        <v>1034</v>
      </c>
      <c r="B1036" s="143">
        <v>258</v>
      </c>
      <c r="C1036" s="143">
        <v>702</v>
      </c>
      <c r="D1036" s="143">
        <v>60</v>
      </c>
      <c r="E1036" s="143">
        <v>14</v>
      </c>
      <c r="F1036" s="141">
        <f t="shared" si="16"/>
        <v>0.67891682785299812</v>
      </c>
    </row>
    <row r="1037" spans="1:6" x14ac:dyDescent="0.25">
      <c r="A1037">
        <v>1035</v>
      </c>
      <c r="B1037" s="143">
        <v>258</v>
      </c>
      <c r="C1037" s="143">
        <v>703</v>
      </c>
      <c r="D1037" s="143">
        <v>60</v>
      </c>
      <c r="E1037" s="143">
        <v>14</v>
      </c>
      <c r="F1037" s="141">
        <f t="shared" si="16"/>
        <v>0.67922705314009657</v>
      </c>
    </row>
    <row r="1038" spans="1:6" x14ac:dyDescent="0.25">
      <c r="A1038">
        <v>1036</v>
      </c>
      <c r="B1038" s="143">
        <v>259</v>
      </c>
      <c r="C1038" s="143">
        <v>703</v>
      </c>
      <c r="D1038" s="143">
        <v>60</v>
      </c>
      <c r="E1038" s="143">
        <v>14</v>
      </c>
      <c r="F1038" s="141">
        <f t="shared" si="16"/>
        <v>0.6785714285714286</v>
      </c>
    </row>
    <row r="1039" spans="1:6" x14ac:dyDescent="0.25">
      <c r="A1039">
        <v>1037</v>
      </c>
      <c r="B1039" s="143">
        <v>259</v>
      </c>
      <c r="C1039" s="143">
        <v>704</v>
      </c>
      <c r="D1039" s="143">
        <v>60</v>
      </c>
      <c r="E1039" s="143">
        <v>14</v>
      </c>
      <c r="F1039" s="141">
        <f t="shared" si="16"/>
        <v>0.67888138862102221</v>
      </c>
    </row>
    <row r="1040" spans="1:6" x14ac:dyDescent="0.25">
      <c r="A1040">
        <v>1038</v>
      </c>
      <c r="B1040" s="143">
        <v>259</v>
      </c>
      <c r="C1040" s="143">
        <v>705</v>
      </c>
      <c r="D1040" s="143">
        <v>60</v>
      </c>
      <c r="E1040" s="143">
        <v>14</v>
      </c>
      <c r="F1040" s="141">
        <f t="shared" si="16"/>
        <v>0.67919075144508667</v>
      </c>
    </row>
    <row r="1041" spans="1:6" x14ac:dyDescent="0.25">
      <c r="A1041">
        <v>1039</v>
      </c>
      <c r="B1041" s="143">
        <v>259</v>
      </c>
      <c r="C1041" s="143">
        <v>706</v>
      </c>
      <c r="D1041" s="143">
        <v>60</v>
      </c>
      <c r="E1041" s="143">
        <v>14</v>
      </c>
      <c r="F1041" s="141">
        <f t="shared" si="16"/>
        <v>0.67949951876804615</v>
      </c>
    </row>
    <row r="1042" spans="1:6" x14ac:dyDescent="0.25">
      <c r="A1042">
        <v>1040</v>
      </c>
      <c r="B1042" s="143">
        <v>260</v>
      </c>
      <c r="C1042" s="143">
        <v>706</v>
      </c>
      <c r="D1042" s="143">
        <v>60</v>
      </c>
      <c r="E1042" s="143">
        <v>14</v>
      </c>
      <c r="F1042" s="141">
        <f t="shared" si="16"/>
        <v>0.67884615384615388</v>
      </c>
    </row>
    <row r="1043" spans="1:6" x14ac:dyDescent="0.25">
      <c r="A1043">
        <v>1041</v>
      </c>
      <c r="B1043" s="143">
        <v>260</v>
      </c>
      <c r="C1043" s="143">
        <v>707</v>
      </c>
      <c r="D1043" s="143">
        <v>60</v>
      </c>
      <c r="E1043" s="143">
        <v>14</v>
      </c>
      <c r="F1043" s="141">
        <f t="shared" si="16"/>
        <v>0.67915465898174832</v>
      </c>
    </row>
    <row r="1044" spans="1:6" x14ac:dyDescent="0.25">
      <c r="A1044">
        <v>1042</v>
      </c>
      <c r="B1044" s="143">
        <v>260</v>
      </c>
      <c r="C1044" s="143">
        <v>708</v>
      </c>
      <c r="D1044" s="143">
        <v>60</v>
      </c>
      <c r="E1044" s="143">
        <v>14</v>
      </c>
      <c r="F1044" s="141">
        <f t="shared" si="16"/>
        <v>0.67946257197696736</v>
      </c>
    </row>
    <row r="1045" spans="1:6" x14ac:dyDescent="0.25">
      <c r="A1045">
        <v>1043</v>
      </c>
      <c r="B1045" s="143">
        <v>260</v>
      </c>
      <c r="C1045" s="143">
        <v>709</v>
      </c>
      <c r="D1045" s="143">
        <v>60</v>
      </c>
      <c r="E1045" s="143">
        <v>14</v>
      </c>
      <c r="F1045" s="141">
        <f t="shared" si="16"/>
        <v>0.67976989453499526</v>
      </c>
    </row>
    <row r="1046" spans="1:6" x14ac:dyDescent="0.25">
      <c r="A1046">
        <v>1044</v>
      </c>
      <c r="B1046" s="143">
        <v>261</v>
      </c>
      <c r="C1046" s="143">
        <v>709</v>
      </c>
      <c r="D1046" s="143">
        <v>60</v>
      </c>
      <c r="E1046" s="143">
        <v>14</v>
      </c>
      <c r="F1046" s="141">
        <f t="shared" si="16"/>
        <v>0.67911877394636011</v>
      </c>
    </row>
    <row r="1047" spans="1:6" x14ac:dyDescent="0.25">
      <c r="A1047">
        <v>1045</v>
      </c>
      <c r="B1047" s="143">
        <v>261</v>
      </c>
      <c r="C1047" s="143">
        <v>710</v>
      </c>
      <c r="D1047" s="143">
        <v>60</v>
      </c>
      <c r="E1047" s="143">
        <v>14</v>
      </c>
      <c r="F1047" s="141">
        <f t="shared" si="16"/>
        <v>0.67942583732057416</v>
      </c>
    </row>
    <row r="1048" spans="1:6" x14ac:dyDescent="0.25">
      <c r="A1048">
        <v>1046</v>
      </c>
      <c r="B1048" s="143">
        <v>261</v>
      </c>
      <c r="C1048" s="143">
        <v>711</v>
      </c>
      <c r="D1048" s="143">
        <v>60</v>
      </c>
      <c r="E1048" s="143">
        <v>14</v>
      </c>
      <c r="F1048" s="141">
        <f t="shared" si="16"/>
        <v>0.67973231357552577</v>
      </c>
    </row>
    <row r="1049" spans="1:6" x14ac:dyDescent="0.25">
      <c r="A1049">
        <v>1047</v>
      </c>
      <c r="B1049" s="143">
        <v>261</v>
      </c>
      <c r="C1049" s="143">
        <v>712</v>
      </c>
      <c r="D1049" s="143">
        <v>60</v>
      </c>
      <c r="E1049" s="143">
        <v>14</v>
      </c>
      <c r="F1049" s="141">
        <f t="shared" si="16"/>
        <v>0.68003820439350526</v>
      </c>
    </row>
    <row r="1050" spans="1:6" x14ac:dyDescent="0.25">
      <c r="A1050">
        <v>1048</v>
      </c>
      <c r="B1050" s="143">
        <v>262</v>
      </c>
      <c r="C1050" s="143">
        <v>712</v>
      </c>
      <c r="D1050" s="143">
        <v>60</v>
      </c>
      <c r="E1050" s="143">
        <v>14</v>
      </c>
      <c r="F1050" s="141">
        <f t="shared" si="16"/>
        <v>0.67938931297709926</v>
      </c>
    </row>
    <row r="1051" spans="1:6" x14ac:dyDescent="0.25">
      <c r="A1051">
        <v>1049</v>
      </c>
      <c r="B1051" s="143">
        <v>262</v>
      </c>
      <c r="C1051" s="143">
        <v>713</v>
      </c>
      <c r="D1051" s="143">
        <v>60</v>
      </c>
      <c r="E1051" s="143">
        <v>14</v>
      </c>
      <c r="F1051" s="141">
        <f t="shared" si="16"/>
        <v>0.67969494756911342</v>
      </c>
    </row>
    <row r="1052" spans="1:6" x14ac:dyDescent="0.25">
      <c r="A1052">
        <v>1050</v>
      </c>
      <c r="B1052" s="143">
        <v>262</v>
      </c>
      <c r="C1052" s="143">
        <v>714</v>
      </c>
      <c r="D1052" s="143">
        <v>60</v>
      </c>
      <c r="E1052" s="143">
        <v>14</v>
      </c>
      <c r="F1052" s="141">
        <f t="shared" si="16"/>
        <v>0.68</v>
      </c>
    </row>
    <row r="1053" spans="1:6" x14ac:dyDescent="0.25">
      <c r="A1053">
        <v>1051</v>
      </c>
      <c r="B1053" s="143">
        <v>262</v>
      </c>
      <c r="C1053" s="143">
        <v>715</v>
      </c>
      <c r="D1053" s="143">
        <v>60</v>
      </c>
      <c r="E1053" s="143">
        <v>14</v>
      </c>
      <c r="F1053" s="141">
        <f t="shared" si="16"/>
        <v>0.68030447193149379</v>
      </c>
    </row>
    <row r="1054" spans="1:6" x14ac:dyDescent="0.25">
      <c r="A1054">
        <v>1052</v>
      </c>
      <c r="B1054" s="143">
        <v>263</v>
      </c>
      <c r="C1054" s="143">
        <v>715</v>
      </c>
      <c r="D1054" s="143">
        <v>60</v>
      </c>
      <c r="E1054" s="143">
        <v>14</v>
      </c>
      <c r="F1054" s="141">
        <f t="shared" si="16"/>
        <v>0.67965779467680609</v>
      </c>
    </row>
    <row r="1055" spans="1:6" x14ac:dyDescent="0.25">
      <c r="A1055">
        <v>1053</v>
      </c>
      <c r="B1055" s="143">
        <v>263</v>
      </c>
      <c r="C1055" s="143">
        <v>716</v>
      </c>
      <c r="D1055" s="143">
        <v>60</v>
      </c>
      <c r="E1055" s="143">
        <v>14</v>
      </c>
      <c r="F1055" s="141">
        <f t="shared" si="16"/>
        <v>0.67996201329534667</v>
      </c>
    </row>
    <row r="1056" spans="1:6" x14ac:dyDescent="0.25">
      <c r="A1056">
        <v>1054</v>
      </c>
      <c r="B1056" s="143">
        <v>263</v>
      </c>
      <c r="C1056" s="143">
        <v>717</v>
      </c>
      <c r="D1056" s="143">
        <v>60</v>
      </c>
      <c r="E1056" s="143">
        <v>14</v>
      </c>
      <c r="F1056" s="141">
        <f t="shared" si="16"/>
        <v>0.68026565464895639</v>
      </c>
    </row>
    <row r="1057" spans="1:6" x14ac:dyDescent="0.25">
      <c r="A1057">
        <v>1055</v>
      </c>
      <c r="B1057" s="143">
        <v>263</v>
      </c>
      <c r="C1057" s="143">
        <v>718</v>
      </c>
      <c r="D1057" s="143">
        <v>60</v>
      </c>
      <c r="E1057" s="143">
        <v>14</v>
      </c>
      <c r="F1057" s="141">
        <f t="shared" si="16"/>
        <v>0.68056872037914695</v>
      </c>
    </row>
    <row r="1058" spans="1:6" x14ac:dyDescent="0.25">
      <c r="A1058">
        <v>1056</v>
      </c>
      <c r="B1058" s="143">
        <v>264</v>
      </c>
      <c r="C1058" s="143">
        <v>718</v>
      </c>
      <c r="D1058" s="143">
        <v>60</v>
      </c>
      <c r="E1058" s="143">
        <v>14</v>
      </c>
      <c r="F1058" s="141">
        <f t="shared" si="16"/>
        <v>0.67992424242424243</v>
      </c>
    </row>
    <row r="1059" spans="1:6" x14ac:dyDescent="0.25">
      <c r="A1059">
        <v>1057</v>
      </c>
      <c r="B1059" s="143">
        <v>264</v>
      </c>
      <c r="C1059" s="143">
        <v>719</v>
      </c>
      <c r="D1059" s="143">
        <v>60</v>
      </c>
      <c r="E1059" s="143">
        <v>14</v>
      </c>
      <c r="F1059" s="141">
        <f t="shared" si="16"/>
        <v>0.6802270577105014</v>
      </c>
    </row>
    <row r="1060" spans="1:6" x14ac:dyDescent="0.25">
      <c r="A1060">
        <v>1058</v>
      </c>
      <c r="B1060" s="143">
        <v>264</v>
      </c>
      <c r="C1060" s="143">
        <v>720</v>
      </c>
      <c r="D1060" s="143">
        <v>60</v>
      </c>
      <c r="E1060" s="143">
        <v>14</v>
      </c>
      <c r="F1060" s="141">
        <f t="shared" si="16"/>
        <v>0.6805293005671077</v>
      </c>
    </row>
    <row r="1061" spans="1:6" x14ac:dyDescent="0.25">
      <c r="A1061">
        <v>1059</v>
      </c>
      <c r="B1061" s="143">
        <v>264</v>
      </c>
      <c r="C1061" s="143">
        <v>721</v>
      </c>
      <c r="D1061" s="143">
        <v>60</v>
      </c>
      <c r="E1061" s="143">
        <v>14</v>
      </c>
      <c r="F1061" s="141">
        <f t="shared" si="16"/>
        <v>0.68083097261567516</v>
      </c>
    </row>
    <row r="1062" spans="1:6" x14ac:dyDescent="0.25">
      <c r="A1062">
        <v>1060</v>
      </c>
      <c r="B1062" s="143">
        <v>265</v>
      </c>
      <c r="C1062" s="143">
        <v>721</v>
      </c>
      <c r="D1062" s="143">
        <v>60</v>
      </c>
      <c r="E1062" s="143">
        <v>14</v>
      </c>
      <c r="F1062" s="141">
        <f t="shared" si="16"/>
        <v>0.68018867924528303</v>
      </c>
    </row>
    <row r="1063" spans="1:6" x14ac:dyDescent="0.25">
      <c r="A1063">
        <v>1061</v>
      </c>
      <c r="B1063" s="143">
        <v>265</v>
      </c>
      <c r="C1063" s="143">
        <v>722</v>
      </c>
      <c r="D1063" s="143">
        <v>60</v>
      </c>
      <c r="E1063" s="143">
        <v>14</v>
      </c>
      <c r="F1063" s="141">
        <f t="shared" si="16"/>
        <v>0.68049010367577756</v>
      </c>
    </row>
    <row r="1064" spans="1:6" x14ac:dyDescent="0.25">
      <c r="A1064">
        <v>1062</v>
      </c>
      <c r="B1064" s="143">
        <v>265</v>
      </c>
      <c r="C1064" s="143">
        <v>723</v>
      </c>
      <c r="D1064" s="143">
        <v>60</v>
      </c>
      <c r="E1064" s="143">
        <v>14</v>
      </c>
      <c r="F1064" s="141">
        <f t="shared" si="16"/>
        <v>0.6807909604519774</v>
      </c>
    </row>
    <row r="1065" spans="1:6" x14ac:dyDescent="0.25">
      <c r="A1065">
        <v>1063</v>
      </c>
      <c r="B1065" s="143">
        <v>265</v>
      </c>
      <c r="C1065" s="143">
        <v>724</v>
      </c>
      <c r="D1065" s="143">
        <v>60</v>
      </c>
      <c r="E1065" s="143">
        <v>14</v>
      </c>
      <c r="F1065" s="141">
        <f t="shared" si="16"/>
        <v>0.68109125117591718</v>
      </c>
    </row>
    <row r="1066" spans="1:6" x14ac:dyDescent="0.25">
      <c r="A1066">
        <v>1064</v>
      </c>
      <c r="B1066" s="143">
        <v>266</v>
      </c>
      <c r="C1066" s="143">
        <v>724</v>
      </c>
      <c r="D1066" s="143">
        <v>60</v>
      </c>
      <c r="E1066" s="143">
        <v>14</v>
      </c>
      <c r="F1066" s="141">
        <f t="shared" si="16"/>
        <v>0.68045112781954886</v>
      </c>
    </row>
    <row r="1067" spans="1:6" x14ac:dyDescent="0.25">
      <c r="A1067">
        <v>1065</v>
      </c>
      <c r="B1067" s="143">
        <v>266</v>
      </c>
      <c r="C1067" s="143">
        <v>725</v>
      </c>
      <c r="D1067" s="143">
        <v>60</v>
      </c>
      <c r="E1067" s="143">
        <v>14</v>
      </c>
      <c r="F1067" s="141">
        <f t="shared" si="16"/>
        <v>0.68075117370892024</v>
      </c>
    </row>
    <row r="1068" spans="1:6" x14ac:dyDescent="0.25">
      <c r="A1068">
        <v>1066</v>
      </c>
      <c r="B1068" s="143">
        <v>266</v>
      </c>
      <c r="C1068" s="143">
        <v>726</v>
      </c>
      <c r="D1068" s="143">
        <v>60</v>
      </c>
      <c r="E1068" s="143">
        <v>14</v>
      </c>
      <c r="F1068" s="141">
        <f t="shared" si="16"/>
        <v>0.68105065666041276</v>
      </c>
    </row>
    <row r="1069" spans="1:6" x14ac:dyDescent="0.25">
      <c r="A1069">
        <v>1067</v>
      </c>
      <c r="B1069" s="143">
        <v>266</v>
      </c>
      <c r="C1069" s="143">
        <v>727</v>
      </c>
      <c r="D1069" s="143">
        <v>60</v>
      </c>
      <c r="E1069" s="143">
        <v>14</v>
      </c>
      <c r="F1069" s="141">
        <f t="shared" si="16"/>
        <v>0.68134957825679476</v>
      </c>
    </row>
    <row r="1070" spans="1:6" x14ac:dyDescent="0.25">
      <c r="A1070">
        <v>1068</v>
      </c>
      <c r="B1070" s="143">
        <v>267</v>
      </c>
      <c r="C1070" s="143">
        <v>727</v>
      </c>
      <c r="D1070" s="143">
        <v>60</v>
      </c>
      <c r="E1070" s="143">
        <v>14</v>
      </c>
      <c r="F1070" s="141">
        <f t="shared" si="16"/>
        <v>0.68071161048689144</v>
      </c>
    </row>
    <row r="1071" spans="1:6" x14ac:dyDescent="0.25">
      <c r="A1071">
        <v>1069</v>
      </c>
      <c r="B1071" s="143">
        <v>267</v>
      </c>
      <c r="C1071" s="143">
        <v>728</v>
      </c>
      <c r="D1071" s="143">
        <v>60</v>
      </c>
      <c r="E1071" s="143">
        <v>14</v>
      </c>
      <c r="F1071" s="141">
        <f t="shared" si="16"/>
        <v>0.6810102899906455</v>
      </c>
    </row>
    <row r="1072" spans="1:6" x14ac:dyDescent="0.25">
      <c r="A1072">
        <v>1070</v>
      </c>
      <c r="B1072" s="143">
        <v>267</v>
      </c>
      <c r="C1072" s="143">
        <v>729</v>
      </c>
      <c r="D1072" s="143">
        <v>60</v>
      </c>
      <c r="E1072" s="143">
        <v>14</v>
      </c>
      <c r="F1072" s="141">
        <f t="shared" si="16"/>
        <v>0.68130841121495322</v>
      </c>
    </row>
    <row r="1073" spans="1:6" x14ac:dyDescent="0.25">
      <c r="A1073">
        <v>1071</v>
      </c>
      <c r="B1073" s="143">
        <v>267</v>
      </c>
      <c r="C1073" s="143">
        <v>730</v>
      </c>
      <c r="D1073" s="143">
        <v>60</v>
      </c>
      <c r="E1073" s="143">
        <v>14</v>
      </c>
      <c r="F1073" s="141">
        <f t="shared" si="16"/>
        <v>0.6816059757236228</v>
      </c>
    </row>
    <row r="1074" spans="1:6" x14ac:dyDescent="0.25">
      <c r="A1074">
        <v>1072</v>
      </c>
      <c r="B1074" s="143">
        <v>268</v>
      </c>
      <c r="C1074" s="143">
        <v>730</v>
      </c>
      <c r="D1074" s="143">
        <v>60</v>
      </c>
      <c r="E1074" s="143">
        <v>14</v>
      </c>
      <c r="F1074" s="141">
        <f t="shared" si="16"/>
        <v>0.68097014925373134</v>
      </c>
    </row>
    <row r="1075" spans="1:6" x14ac:dyDescent="0.25">
      <c r="A1075">
        <v>1073</v>
      </c>
      <c r="B1075" s="143">
        <v>268</v>
      </c>
      <c r="C1075" s="143">
        <v>731</v>
      </c>
      <c r="D1075" s="143">
        <v>60</v>
      </c>
      <c r="E1075" s="143">
        <v>14</v>
      </c>
      <c r="F1075" s="141">
        <f t="shared" si="16"/>
        <v>0.68126747437092261</v>
      </c>
    </row>
    <row r="1076" spans="1:6" x14ac:dyDescent="0.25">
      <c r="A1076">
        <v>1074</v>
      </c>
      <c r="B1076" s="143">
        <v>268</v>
      </c>
      <c r="C1076" s="143">
        <v>732</v>
      </c>
      <c r="D1076" s="143">
        <v>60</v>
      </c>
      <c r="E1076" s="143">
        <v>14</v>
      </c>
      <c r="F1076" s="141">
        <f t="shared" si="16"/>
        <v>0.68156424581005581</v>
      </c>
    </row>
    <row r="1077" spans="1:6" x14ac:dyDescent="0.25">
      <c r="A1077">
        <v>1075</v>
      </c>
      <c r="B1077" s="143">
        <v>268</v>
      </c>
      <c r="C1077" s="143">
        <v>733</v>
      </c>
      <c r="D1077" s="143">
        <v>60</v>
      </c>
      <c r="E1077" s="143">
        <v>14</v>
      </c>
      <c r="F1077" s="141">
        <f t="shared" si="16"/>
        <v>0.68186046511627907</v>
      </c>
    </row>
    <row r="1078" spans="1:6" x14ac:dyDescent="0.25">
      <c r="A1078">
        <v>1076</v>
      </c>
      <c r="B1078" s="143">
        <v>269</v>
      </c>
      <c r="C1078" s="143">
        <v>733</v>
      </c>
      <c r="D1078" s="143">
        <v>60</v>
      </c>
      <c r="E1078" s="143">
        <v>14</v>
      </c>
      <c r="F1078" s="141">
        <f t="shared" si="16"/>
        <v>0.68122676579925645</v>
      </c>
    </row>
    <row r="1079" spans="1:6" x14ac:dyDescent="0.25">
      <c r="A1079">
        <v>1077</v>
      </c>
      <c r="B1079" s="143">
        <v>269</v>
      </c>
      <c r="C1079" s="143">
        <v>734</v>
      </c>
      <c r="D1079" s="143">
        <v>60</v>
      </c>
      <c r="E1079" s="143">
        <v>14</v>
      </c>
      <c r="F1079" s="141">
        <f t="shared" si="16"/>
        <v>0.68152274837511606</v>
      </c>
    </row>
    <row r="1080" spans="1:6" x14ac:dyDescent="0.25">
      <c r="A1080">
        <v>1078</v>
      </c>
      <c r="B1080" s="143">
        <v>269</v>
      </c>
      <c r="C1080" s="143">
        <v>735</v>
      </c>
      <c r="D1080" s="143">
        <v>60</v>
      </c>
      <c r="E1080" s="143">
        <v>14</v>
      </c>
      <c r="F1080" s="141">
        <f t="shared" si="16"/>
        <v>0.68181818181818177</v>
      </c>
    </row>
    <row r="1081" spans="1:6" x14ac:dyDescent="0.25">
      <c r="A1081">
        <v>1079</v>
      </c>
      <c r="B1081" s="143">
        <v>269</v>
      </c>
      <c r="C1081" s="143">
        <v>736</v>
      </c>
      <c r="D1081" s="143">
        <v>60</v>
      </c>
      <c r="E1081" s="143">
        <v>14</v>
      </c>
      <c r="F1081" s="141">
        <f t="shared" si="16"/>
        <v>0.68211306765523638</v>
      </c>
    </row>
    <row r="1082" spans="1:6" x14ac:dyDescent="0.25">
      <c r="A1082">
        <v>1080</v>
      </c>
      <c r="B1082" s="143">
        <v>270</v>
      </c>
      <c r="C1082" s="143">
        <v>736</v>
      </c>
      <c r="D1082" s="143">
        <v>60</v>
      </c>
      <c r="E1082" s="143">
        <v>14</v>
      </c>
      <c r="F1082" s="141">
        <f t="shared" si="16"/>
        <v>0.68148148148148147</v>
      </c>
    </row>
    <row r="1083" spans="1:6" x14ac:dyDescent="0.25">
      <c r="A1083">
        <v>1081</v>
      </c>
      <c r="B1083" s="143">
        <v>270</v>
      </c>
      <c r="C1083" s="143">
        <v>737</v>
      </c>
      <c r="D1083" s="143">
        <v>60</v>
      </c>
      <c r="E1083" s="143">
        <v>14</v>
      </c>
      <c r="F1083" s="141">
        <f t="shared" si="16"/>
        <v>0.68177613320999075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12</vt:i4>
      </vt:variant>
      <vt:variant>
        <vt:lpstr>Navngivne områder</vt:lpstr>
      </vt:variant>
      <vt:variant>
        <vt:i4>1</vt:i4>
      </vt:variant>
    </vt:vector>
  </HeadingPairs>
  <TitlesOfParts>
    <vt:vector size="13" baseType="lpstr">
      <vt:lpstr>Price change</vt:lpstr>
      <vt:lpstr>Unit of measure</vt:lpstr>
      <vt:lpstr>HELP Unit of measure</vt:lpstr>
      <vt:lpstr>GTIN change</vt:lpstr>
      <vt:lpstr>Durability</vt:lpstr>
      <vt:lpstr>Vendor article number</vt:lpstr>
      <vt:lpstr>Pick up address</vt:lpstr>
      <vt:lpstr>Communication</vt:lpstr>
      <vt:lpstr>Liste</vt:lpstr>
      <vt:lpstr>Lists</vt:lpstr>
      <vt:lpstr>Dropdowns</vt:lpstr>
      <vt:lpstr>Durability tabel</vt:lpstr>
      <vt:lpstr>PurG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 Simonsen</dc:creator>
  <cp:lastModifiedBy>Merete Krog-Andersen</cp:lastModifiedBy>
  <cp:lastPrinted>2024-12-18T17:11:32Z</cp:lastPrinted>
  <dcterms:created xsi:type="dcterms:W3CDTF">2017-02-03T11:01:18Z</dcterms:created>
  <dcterms:modified xsi:type="dcterms:W3CDTF">2026-02-23T12:42:24Z</dcterms:modified>
  <cp:contentStatus/>
</cp:coreProperties>
</file>